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2315" windowHeight="7935" tabRatio="798" activeTab="2"/>
  </bookViews>
  <sheets>
    <sheet name="Summary" sheetId="1" r:id="rId1"/>
    <sheet name="Sparrow" sheetId="2" r:id="rId2"/>
    <sheet name="Roberts" sheetId="3" r:id="rId3"/>
    <sheet name="Waivers" sheetId="4" r:id="rId4"/>
    <sheet name="Injuries" sheetId="5" r:id="rId5"/>
    <sheet name="Non-Roster Obligations" sheetId="6" r:id="rId6"/>
    <sheet name="MinorLeagueMSB" sheetId="7" r:id="rId7"/>
    <sheet name="Trades" sheetId="8" r:id="rId8"/>
    <sheet name="Roster Updates" sheetId="9" r:id="rId9"/>
    <sheet name="2012 Expired Contracts" sheetId="10" r:id="rId10"/>
    <sheet name="2011 Expired Contracts" sheetId="11" r:id="rId11"/>
    <sheet name="2011 Minor League Draft" sheetId="12" r:id="rId12"/>
    <sheet name="2012 Minor League Draft" sheetId="13" r:id="rId13"/>
    <sheet name="Contraction Draft" sheetId="14" r:id="rId14"/>
    <sheet name="2010 Expired Contracts" sheetId="15" r:id="rId15"/>
    <sheet name="2010 Minor League Draft" sheetId="16" r:id="rId16"/>
    <sheet name="Minor Leaguers - Last Name" sheetId="17" r:id="rId17"/>
  </sheets>
  <definedNames>
    <definedName name="_xlnm.Print_Area" localSheetId="0">'Summary'!$A$1:$Q$27</definedName>
    <definedName name="_xlnm.Print_Area" localSheetId="3">'Waivers'!$A$1:$B$17</definedName>
  </definedNames>
  <calcPr fullCalcOnLoad="1"/>
</workbook>
</file>

<file path=xl/sharedStrings.xml><?xml version="1.0" encoding="utf-8"?>
<sst xmlns="http://schemas.openxmlformats.org/spreadsheetml/2006/main" count="7409" uniqueCount="2731">
  <si>
    <t>The Arthritics and Rainers have swapped mirror-image relievers with one another, with the Arthritics sending Brad Lidge (2011/$0) to the Rainers for Huston Street (2011/$0). </t>
  </si>
  <si>
    <t>Gfd - trd from RR 01/11</t>
  </si>
  <si>
    <t>Gfd - trd from AA 01/11</t>
  </si>
  <si>
    <t>Brian Fuentes</t>
  </si>
  <si>
    <t>Tim Hudson</t>
  </si>
  <si>
    <t>John Garland</t>
  </si>
  <si>
    <t>Biases trade Zito (2011) for John Jaso minors.</t>
  </si>
  <si>
    <t>The ACLs waive Jeremy Hermida (2011, Grandfathered) to make room for Sean Marshall on their major league roster.</t>
  </si>
  <si>
    <t>The Arthritics waive Eric Patterson ($250K/2013) and Dustin Nippert ($400K/2012).</t>
  </si>
  <si>
    <t>Gfd - trd ECB 01/11</t>
  </si>
  <si>
    <t>Russell Martin</t>
  </si>
  <si>
    <t>Wilson Betemit</t>
  </si>
  <si>
    <t>Kelly Johnson</t>
  </si>
  <si>
    <t>Jesse Crain</t>
  </si>
  <si>
    <t>Tim Stauffer</t>
  </si>
  <si>
    <t>John Jaso</t>
  </si>
  <si>
    <t>Arthritics send Mark Ellis ($250K/2012) and Dan Meyer ($250K/2013) to the Hotdogs for Josh Willingham (2011/$0).</t>
  </si>
  <si>
    <t>Promoted 01/10 - trd AA 01/11</t>
  </si>
  <si>
    <t>Signed 2010 FA -trd 01/11 AA</t>
  </si>
  <si>
    <t>Gfd - trd SHD 01/11</t>
  </si>
  <si>
    <t>Alex Rios</t>
  </si>
  <si>
    <t>Colby Lewis</t>
  </si>
  <si>
    <t>Chris Johnson</t>
  </si>
  <si>
    <t>Ryan Doumit</t>
  </si>
  <si>
    <t>James Loney</t>
  </si>
  <si>
    <t>Denard Span</t>
  </si>
  <si>
    <t>The Isotopes part with Jim Edmonds (2011) to the Arthritics for:  Randy Winn (2010) and the Arthritics 3rd round pick in the 2010 minor league draft.</t>
  </si>
  <si>
    <t>Master Batters trade their 5th round draft pick to the Madmen for Troy Percival.</t>
  </si>
  <si>
    <t>Kaz Matsui (Arthritics) for the Swinger's 6th round pick.</t>
  </si>
  <si>
    <t>2010 Trades</t>
  </si>
  <si>
    <t>The Arthritics trade Kyle McClellan (2013) to the Felons for Carlos Ruiz (2010).</t>
  </si>
  <si>
    <t>The Drillers trade Heath Bell (2010) and Sean West (Minors) to the Wallbangers for Javier Vazquez (2010) and Jon Niese (Minors).</t>
  </si>
  <si>
    <r>
      <t xml:space="preserve">The Spits send Ian Kennedy (2013) and minor leaguers Jhoulys Chacin and Nick Barnese to Yazoo (wherever the heck </t>
    </r>
    <r>
      <rPr>
        <i/>
        <sz val="12"/>
        <color indexed="8"/>
        <rFont val="Book Antiqua"/>
        <family val="1"/>
      </rPr>
      <t>that</t>
    </r>
    <r>
      <rPr>
        <sz val="12"/>
        <color indexed="8"/>
        <rFont val="Book Antiqua"/>
        <family val="1"/>
      </rPr>
      <t xml:space="preserve"> is) in exchange for outfielder Shin-Soo Choo (2010) and starting pitcher Joel Pineiro (2010).</t>
    </r>
  </si>
  <si>
    <t>Jeff Baker</t>
  </si>
  <si>
    <t>David DeJesus</t>
  </si>
  <si>
    <t>Angel Pagan</t>
  </si>
  <si>
    <t>Luke Scott</t>
  </si>
  <si>
    <t xml:space="preserve">DH  </t>
  </si>
  <si>
    <t>Miguel Olivo</t>
  </si>
  <si>
    <t>Matt Capps</t>
  </si>
  <si>
    <t>Shane Victorino</t>
  </si>
  <si>
    <t>Alfonso Soriano</t>
  </si>
  <si>
    <t>Brian Wilson</t>
  </si>
  <si>
    <t xml:space="preserve">Jeff Samardzija </t>
  </si>
  <si>
    <t>Brett Gardner</t>
  </si>
  <si>
    <t>Bradley Bergesen</t>
  </si>
  <si>
    <t>DC Cagey Bee</t>
  </si>
  <si>
    <t>Chin-Lung Hu</t>
  </si>
  <si>
    <t>Rule V - MB - Promoted 01/10</t>
  </si>
  <si>
    <t>Nelson Cruz</t>
  </si>
  <si>
    <t>Signed 2010 Free Agency</t>
  </si>
  <si>
    <t>Jason Bartlett</t>
  </si>
  <si>
    <t>Burke Badenhop</t>
  </si>
  <si>
    <t>Mark Ellis</t>
  </si>
  <si>
    <t>Lance Berkman</t>
  </si>
  <si>
    <t>Mark Teahen</t>
  </si>
  <si>
    <t>James Shields</t>
  </si>
  <si>
    <t>Yadier Molina</t>
  </si>
  <si>
    <t>Chad Qualls</t>
  </si>
  <si>
    <t>Jamey Carroll</t>
  </si>
  <si>
    <t>By proxy: Hotdogs - Matt Palmer (2012/$250K) is waived and given his unconditional release.</t>
  </si>
  <si>
    <t>Isotopes waive Garland from their minor league roster for the purpose of his unconditional release.</t>
  </si>
  <si>
    <t>Isotopes waive Darren O'Day and demote him to the minors</t>
  </si>
  <si>
    <t>Isotopes waive Jake Fox, 250k/2014</t>
  </si>
  <si>
    <t>Isotopes waive Damon, 3.75m/2012</t>
  </si>
  <si>
    <t>Hotdogs waive Figgins, $550k/2013</t>
  </si>
  <si>
    <t>The Posse trades Scott Hairston (2009) to the Felons for Pedro Feliciano (2009)</t>
  </si>
  <si>
    <t>The ACLs get Kila Ka'aihue (m), Michael Main (m) and Felix Pie (2012) from The Isotopes in exchange from Andrew Brackman (m), Carlos Delgado (2009), Chien-Ming Wang (2009) and the ACLs 5th round draft pick in the 2009 minor league draft.</t>
  </si>
  <si>
    <t>Swingers trade Brandon Wood, Jodi Gerut and Alan Embree to the Bombers for $3M</t>
  </si>
  <si>
    <t>The Titans trade Fernando Tatis (2011) to the Breakers in exchange for $2,435,000</t>
  </si>
  <si>
    <t>Swingers send David Dellucci to the Posse for 100K</t>
  </si>
  <si>
    <t>Titans trade Greg Maddux (2009) to the Drillers for $200K cash.</t>
  </si>
  <si>
    <t>Rattlers</t>
  </si>
  <si>
    <t>TOR</t>
  </si>
  <si>
    <t>Albuquerque</t>
  </si>
  <si>
    <t>Al</t>
  </si>
  <si>
    <t>DET</t>
  </si>
  <si>
    <t>PIT</t>
  </si>
  <si>
    <t>Altuve</t>
  </si>
  <si>
    <t>HOU</t>
  </si>
  <si>
    <t>Alvarez</t>
  </si>
  <si>
    <t>Henderson</t>
  </si>
  <si>
    <t>BOS</t>
  </si>
  <si>
    <t>Archer</t>
  </si>
  <si>
    <t>TBR</t>
  </si>
  <si>
    <t>MIN</t>
  </si>
  <si>
    <t>COL</t>
  </si>
  <si>
    <t>SEA</t>
  </si>
  <si>
    <t>Baez</t>
  </si>
  <si>
    <t>Javier</t>
  </si>
  <si>
    <t>CHC</t>
  </si>
  <si>
    <t>NYY</t>
  </si>
  <si>
    <t>SF</t>
  </si>
  <si>
    <t>Barney</t>
  </si>
  <si>
    <t>Darwin</t>
  </si>
  <si>
    <t>Bauer</t>
  </si>
  <si>
    <t>AZ</t>
  </si>
  <si>
    <t>TEX</t>
  </si>
  <si>
    <t>Bettis</t>
  </si>
  <si>
    <t>PHI</t>
  </si>
  <si>
    <t>Blackmon</t>
  </si>
  <si>
    <t>Charlie</t>
  </si>
  <si>
    <t>Archie</t>
  </si>
  <si>
    <t>Jed</t>
  </si>
  <si>
    <t>MIL</t>
  </si>
  <si>
    <t>BAL</t>
  </si>
  <si>
    <t>SFG</t>
  </si>
  <si>
    <t>Bundy</t>
  </si>
  <si>
    <t>Dylan</t>
  </si>
  <si>
    <t>Burgess</t>
  </si>
  <si>
    <t>WAS</t>
  </si>
  <si>
    <t>ChC</t>
  </si>
  <si>
    <t>SD</t>
  </si>
  <si>
    <t>OAK</t>
  </si>
  <si>
    <t>Castellanos</t>
  </si>
  <si>
    <t>CIN</t>
  </si>
  <si>
    <t>LAA</t>
  </si>
  <si>
    <t>CLE</t>
  </si>
  <si>
    <t>Cobb</t>
  </si>
  <si>
    <t>Gerrit</t>
  </si>
  <si>
    <t>p</t>
  </si>
  <si>
    <t>Coleman</t>
  </si>
  <si>
    <t>Louis</t>
  </si>
  <si>
    <t>KCR</t>
  </si>
  <si>
    <t>ATL</t>
  </si>
  <si>
    <t>KC</t>
  </si>
  <si>
    <t>Colvin</t>
  </si>
  <si>
    <t>Brody</t>
  </si>
  <si>
    <t>Cowgill</t>
  </si>
  <si>
    <t>Collin</t>
  </si>
  <si>
    <t>STL</t>
  </si>
  <si>
    <t>Cozart</t>
  </si>
  <si>
    <t>Cron</t>
  </si>
  <si>
    <t>CJ</t>
  </si>
  <si>
    <t>Cuthbert</t>
  </si>
  <si>
    <t>Cheslor</t>
  </si>
  <si>
    <t>Davidson</t>
  </si>
  <si>
    <t>The Arthritics send Yankee Russell Martin ($1.25M/2013) home to Bronxville in exchange for the Bomber's 4th round draft pick.</t>
  </si>
  <si>
    <t>Felons waive Dusty Hughes 300K/2012</t>
  </si>
  <si>
    <t>Scurvy Dogs waive Silva, Aardsma and Figueroa</t>
  </si>
  <si>
    <t>Bombers waive Jorge Posada</t>
  </si>
  <si>
    <t>Felons release Ramon Troncoso (gf/2012)</t>
  </si>
  <si>
    <t>Jeff Karstens</t>
  </si>
  <si>
    <t>Tom Gorzelanny</t>
  </si>
  <si>
    <t>Jason Giambi</t>
  </si>
  <si>
    <t>Jerry Hairston</t>
  </si>
  <si>
    <t>Jose Veras</t>
  </si>
  <si>
    <t>Maicer Izturis</t>
  </si>
  <si>
    <t>Jason Bourgeois</t>
  </si>
  <si>
    <t>Ruben Tejada</t>
  </si>
  <si>
    <t>Isotopes waive Bergesen 2013/250K and Rodriguez 2012/550K</t>
  </si>
  <si>
    <t>Delino Deshields Jr., CF, HOU</t>
  </si>
  <si>
    <t>Derek Norris, C, WAS</t>
  </si>
  <si>
    <t>Michael Choice, OF, OAK</t>
  </si>
  <si>
    <t>Isotopes (from Ham Fighters)</t>
  </si>
  <si>
    <t>Liam Hendriks, RHP, MIN</t>
  </si>
  <si>
    <t>Damage </t>
  </si>
  <si>
    <t>Alexander Torres, P, TOR</t>
  </si>
  <si>
    <t>SKIP</t>
  </si>
  <si>
    <t>East Coast Bias </t>
  </si>
  <si>
    <t> Josh Spence, LHP, SDP</t>
  </si>
  <si>
    <t>Jackholes</t>
  </si>
  <si>
    <t>Josh Bell, OF, PIT</t>
  </si>
  <si>
    <t>LJ Hoes, OF, BAL</t>
  </si>
  <si>
    <t>Louis Coleman, P, KCR</t>
  </si>
  <si>
    <t>Jeurys Familia, SP, NYM</t>
  </si>
  <si>
    <t>Darwin Barney, 2B, CHC</t>
  </si>
  <si>
    <t>Javier Baez, SS, CHC</t>
  </si>
  <si>
    <t>Arthritics (From NHF)</t>
  </si>
  <si>
    <t>Casper Wells, OF, SEA</t>
  </si>
  <si>
    <t>Adrian Salcedo, P, MIN</t>
  </si>
  <si>
    <t>Ronald Torreyes, 2B, CIN</t>
  </si>
  <si>
    <t>Steve Cishek, P, FLA </t>
  </si>
  <si>
    <t>Blake Tekotte, OF, SD</t>
  </si>
  <si>
    <t>Arthritics (from NHF)</t>
  </si>
  <si>
    <t>Brandon Jacobs, OF, BOS</t>
  </si>
  <si>
    <t>Neil Ramirez, P, TEX</t>
  </si>
  <si>
    <t>Matt Davidson, 3B, AZ</t>
  </si>
  <si>
    <t>Scott Van Slyke, OF, LAD</t>
  </si>
  <si>
    <t>Barrett Loux, P, TEX</t>
  </si>
  <si>
    <t>Bombers waive Kevin Mulvey - SP - MIL</t>
  </si>
  <si>
    <t>The Felons waive the disappointing Josh Bell, (minors).</t>
  </si>
  <si>
    <t>Homer waives Michael Foltynewicz from their MiL roster</t>
  </si>
  <si>
    <t>AA waive Ely</t>
  </si>
  <si>
    <t>The Ham Fighters are waiving/releasing minor leaguer Drew Cumberland - SS, who is retiring due to health problems</t>
  </si>
  <si>
    <t>Isotopes waive Kolbrin Vitek, 3B, BOS</t>
  </si>
  <si>
    <t>Isotopes waive Brandon Workman, P, BOS</t>
  </si>
  <si>
    <t>Isotopes waive Rex Brothers, RP, COL and minor leaguer</t>
  </si>
  <si>
    <t>AA waives Justin Wilson, P, PIT.</t>
  </si>
  <si>
    <t>To make room for claiming Delmonico, the Arthritics waive Jared Mitchell, OF, CHW.</t>
  </si>
  <si>
    <t>Joe Paterson, P, AZ</t>
  </si>
  <si>
    <t>Collin Cowgill, OF, AZ</t>
  </si>
  <si>
    <t>Angelo Songco, OF, LAD</t>
  </si>
  <si>
    <t>Chad Bettis, P, COL</t>
  </si>
  <si>
    <t xml:space="preserve">Tim Federowicz, C, LAD </t>
  </si>
  <si>
    <t>Taylor Guerrieri - RHP</t>
  </si>
  <si>
    <t>Jesús Guzmán, 1B, SD</t>
  </si>
  <si>
    <t>Lorenzo Cain</t>
  </si>
  <si>
    <t>Rubby de la Rosa, P, LAD</t>
  </si>
  <si>
    <t>Ham Fighters </t>
  </si>
  <si>
    <t>Sonny Gray, P, OAK</t>
  </si>
  <si>
    <t>Brandon Nimmo, OF, NYM</t>
  </si>
  <si>
    <t>Blake Swihart, C, BOS</t>
  </si>
  <si>
    <t>Addison Reed, RP, CHW</t>
  </si>
  <si>
    <t>Cagey Bee (25)</t>
  </si>
  <si>
    <t>Arthritics (14)</t>
  </si>
  <si>
    <t>Jackholes (22)</t>
  </si>
  <si>
    <t>Landsharks (20)</t>
  </si>
  <si>
    <t>Bombers (20)</t>
  </si>
  <si>
    <t>Spits (25)</t>
  </si>
  <si>
    <t>Isotopes (21)</t>
  </si>
  <si>
    <t>Drillers (19)</t>
  </si>
  <si>
    <t>Ham Fighters (23)</t>
  </si>
  <si>
    <t>Damage (21)</t>
  </si>
  <si>
    <t>ACLs (25)</t>
  </si>
  <si>
    <t>East Coast Bias (23)</t>
  </si>
  <si>
    <t>Spits (traded from Isotopes)</t>
  </si>
  <si>
    <t>Mike Mahtook, OF, TBR</t>
  </si>
  <si>
    <t>Isotopes (from Arthritics)</t>
  </si>
  <si>
    <t>Isotopes (from Spits)</t>
  </si>
  <si>
    <t>Damage (from Ham Fighters)</t>
  </si>
  <si>
    <t>Isotopes (from ACLs)</t>
  </si>
  <si>
    <t>Sean Gilmartin, P, Braves</t>
  </si>
  <si>
    <t>Jonathan Schoop, SS, BAL </t>
  </si>
  <si>
    <t>Liam Hendriks, RHP, MIN </t>
  </si>
  <si>
    <t>Alexander Torres, P, TBR</t>
  </si>
  <si>
    <t>Josh Spence, LHP, SDP</t>
  </si>
  <si>
    <t>Tim Federowicz, C, LAD</t>
  </si>
  <si>
    <t>By proxy, the Damage waives Jess Todd, minors.</t>
  </si>
  <si>
    <t>Drillers waive Kazuo Fukumori RHP</t>
  </si>
  <si>
    <t>The ACLs waive Andy Pettitte (2011, grandfather) from our 40 man roster to make room for the September call up of Stephen Strasburg.</t>
  </si>
  <si>
    <t>The Isotopes waive Clayton Richard (2011)</t>
  </si>
  <si>
    <t>Felons waive Aramis Ramirez, 2011/grandfathered. Aaron Hill, 2012/9M and Juan Gutierrez, 2012/650K</t>
  </si>
  <si>
    <t>The Bombers send Hong-Chi Kuo (2013/$3.75M) to Arizona for Alberto Callaspo (2012/$3.8M).</t>
  </si>
  <si>
    <t>Spits trade Miguel Cabrera and their 6th and 7th round picks to the Isotopes for Erick Aybar, Grant Green and their 3.5 round pick.</t>
  </si>
  <si>
    <t xml:space="preserve">Signed 2011 FA trd from BB 8/11 </t>
  </si>
  <si>
    <t>Signed 2010 FA trd AA 8/11</t>
  </si>
  <si>
    <t>Anthony Gose, OF, PHI</t>
  </si>
  <si>
    <t>Bombers waive Trever Miller (2012), Dennys Reyes (2012) Kensin Kawakami (2014)</t>
  </si>
  <si>
    <t>Ham Fighterrs waive Brandon Jones (2013/$250K), Greg Reynols (2012/GF), Ian Snell (2012/$1.00M)</t>
  </si>
  <si>
    <t>Homer wiaves Melvin Mora, Steven Shell, and Jimmy Barthmaier.</t>
  </si>
  <si>
    <t>Cagey Bee waives Danny Richar and Tony Abreu</t>
  </si>
  <si>
    <t>Promoted 12/11</t>
  </si>
  <si>
    <t>Ivan Nova</t>
  </si>
  <si>
    <t>Chris Sale</t>
  </si>
  <si>
    <t>John Axford</t>
  </si>
  <si>
    <t>Sergio Santos</t>
  </si>
  <si>
    <t>Mike Stanton</t>
  </si>
  <si>
    <t>Jeremy Hellickson</t>
  </si>
  <si>
    <t>Brandon Beachy</t>
  </si>
  <si>
    <t>Kenley Jansen</t>
  </si>
  <si>
    <t>Cory Luebke</t>
  </si>
  <si>
    <t>Jonathan Lucroy</t>
  </si>
  <si>
    <t>Peter Bourjos</t>
  </si>
  <si>
    <t>Steve Cishek</t>
  </si>
  <si>
    <t xml:space="preserve">Justin Smoak </t>
  </si>
  <si>
    <t>Eric Young Jr.</t>
  </si>
  <si>
    <t xml:space="preserve">Alcides Escobar </t>
  </si>
  <si>
    <t xml:space="preserve">Daniel Hudson </t>
  </si>
  <si>
    <t>Brandon Allen</t>
  </si>
  <si>
    <t>Mitch Moreland</t>
  </si>
  <si>
    <t>Chris Heisey</t>
  </si>
  <si>
    <t>Andrew Cashner</t>
  </si>
  <si>
    <t>Stephen Strasburg</t>
  </si>
  <si>
    <t xml:space="preserve">Jason Heyward </t>
  </si>
  <si>
    <t>Madison Bumgarner</t>
  </si>
  <si>
    <t>Jason Castro</t>
  </si>
  <si>
    <t>Mike Leake</t>
  </si>
  <si>
    <t>Jake Arrieta</t>
  </si>
  <si>
    <t>Brett Wallace</t>
  </si>
  <si>
    <t>Joe Paterson</t>
  </si>
  <si>
    <t>Greg Holland</t>
  </si>
  <si>
    <t>Brent Morel</t>
  </si>
  <si>
    <t>Brennan Boesch</t>
  </si>
  <si>
    <t>Josh Outman</t>
  </si>
  <si>
    <t>Scott Sizemore</t>
  </si>
  <si>
    <t>Justin Turner</t>
  </si>
  <si>
    <t>David Freese</t>
  </si>
  <si>
    <t>John Jay</t>
  </si>
  <si>
    <t>Alex Presley</t>
  </si>
  <si>
    <t>Josh Collmenter</t>
  </si>
  <si>
    <t>Fernando Salas</t>
  </si>
  <si>
    <t>Antonio Bastardo</t>
  </si>
  <si>
    <t>Bombers waive the retired Pat Burrell.  $600k/2013.</t>
  </si>
  <si>
    <t>Isotopes waive D. Young 2012/Grandfathered - claimed by the Scurvy Dogs</t>
  </si>
  <si>
    <t>ACLs waive Luis Valbuena (2012, 0.25K), Felix Pie (2012, gf) and Jose Mijares (2012, 0.45).</t>
  </si>
  <si>
    <t>The ACLs waive D.J. Carrasco (2012, $250,000) to make room for Darren Oliver on their roster.</t>
  </si>
  <si>
    <t>The ACLs waive Bobby Jenks (2013, $800,000, injury settlement of $400,000) and Adam Rosales (2013, $250,000) for the purpose of their unconditional release.</t>
  </si>
  <si>
    <t>Arthritics waive Kevin Correia (2012/$6.5M) and Julio Borbon (2013/$250K).</t>
  </si>
  <si>
    <t>Felons wiave Fukodome, Pineiro and Randy Wells.  Damage claims Fukudome.</t>
  </si>
  <si>
    <t>The Cagey Bee waive Andrew Miller, SP $0 GF and in anticipation of Wade, Manny Parra, RP $250k 2013.  Parra is sent down.</t>
  </si>
  <si>
    <t>Cache Hogs waive Cust, Saito and Harden.</t>
  </si>
  <si>
    <t>ACLs waive Bill Hall (2013, 0.60M) and Miguel Olivo (2012, 1.75M) for the purpose of their unconditional release.</t>
  </si>
  <si>
    <t>Felons waive Ben Francisco, of (2012/gf).  Claimed by the Biases.</t>
  </si>
  <si>
    <t>Drillers waive Mike Fontenot (12, $300K)</t>
  </si>
  <si>
    <t>Drillers waive Scott Hairston (12, $1.575M)</t>
  </si>
  <si>
    <t>Drillers waive Treanor (12, $300K) and Frasor(12, $300K)</t>
  </si>
  <si>
    <t>Victor Martinez</t>
  </si>
  <si>
    <t>Jonathan Papelbon</t>
  </si>
  <si>
    <t>Joaquin Benoit</t>
  </si>
  <si>
    <t>Ron Mahay</t>
  </si>
  <si>
    <t>Jonathan Broxton</t>
  </si>
  <si>
    <t>Orlando Hudson#</t>
  </si>
  <si>
    <t>Felix Hernandez</t>
  </si>
  <si>
    <t>Justin Morneau*</t>
  </si>
  <si>
    <t>Cache Hogs waive Brian McCann (13/$7.75M), claimed by the Madmen.</t>
  </si>
  <si>
    <t>Nomads waive K McClellan (13/$250K), Roy Oswalt (13/$10.25), Casey Blake (13/$1.53M)</t>
  </si>
  <si>
    <t>Asterisks waive Derrek Lee (2013 $420K), Tim Stauffer (13/$3.5M)</t>
  </si>
  <si>
    <t>Felons waive Nick Johnson, Gabe Kapler, McDougal</t>
  </si>
  <si>
    <t>Ham Figheres waive D. Cabrera, Dana Eveland, Rusty Litsch, D Weathers</t>
  </si>
  <si>
    <t>Biases waive L. Rosales, B. Bannister, Ryan Church</t>
  </si>
  <si>
    <t>Renton waives Qunintero, Pearce, Maxwell, Maine, Guardado, Thompson, and Mark Lowe</t>
  </si>
  <si>
    <t>Rainers waive A. Heilman, Matt Corpas</t>
  </si>
  <si>
    <t>Arthritics waive Cory Wade, Brett Tomko</t>
  </si>
  <si>
    <t>Arthritics waive Berkman, Callaspo, L. Castillo, Kevin Correia, Troy Glaus</t>
  </si>
  <si>
    <t>The Isotopes trade their 3rd round pick in the 2011 minor league draft to the ACLs for their 6th round pick and Clayton Richard (2011 - Grandfathered).</t>
  </si>
  <si>
    <t>The Ankeny ACLs are sad to announce that they are waiving Ken Griffey, Jr. (2012, $900,000).</t>
  </si>
  <si>
    <t>Brandon Lyon</t>
  </si>
  <si>
    <t>Bobby Abreu</t>
  </si>
  <si>
    <t>Jon Lester</t>
  </si>
  <si>
    <t>Luke Gregerson</t>
  </si>
  <si>
    <t>Jason Kubel</t>
  </si>
  <si>
    <t>The Arthritics trade Jair Jurrjens SP (2012/GF) to the Hotdogs for a 4th round pick</t>
  </si>
  <si>
    <t>The ACLs, to make room for Jayson Werth, waive Ryan Rowland-Smith (2011, grandfathered).</t>
  </si>
  <si>
    <t>Biases - For the low price of $250k through 2013, I can watch Chin-Lung Hu not play for my team.</t>
  </si>
  <si>
    <t xml:space="preserve">Geovany Soto </t>
  </si>
  <si>
    <t>Carlos Ruiz</t>
  </si>
  <si>
    <t>Howie Kendrick</t>
  </si>
  <si>
    <t>Troy Tulowitzki</t>
  </si>
  <si>
    <t>Casey Blake</t>
  </si>
  <si>
    <t>Magglio Ordonez</t>
  </si>
  <si>
    <t>Daisuke Matsuzaka</t>
  </si>
  <si>
    <t xml:space="preserve">Yovani Gallardo </t>
  </si>
  <si>
    <t xml:space="preserve">Jonathan Sanchez </t>
  </si>
  <si>
    <t xml:space="preserve">Jamey Wright </t>
  </si>
  <si>
    <t>Carlos Marmol</t>
  </si>
  <si>
    <t>Lyle Overbay</t>
  </si>
  <si>
    <t>Ben Francisco</t>
  </si>
  <si>
    <t>Tim Byrdak*</t>
  </si>
  <si>
    <t>Brad Hawpe*</t>
  </si>
  <si>
    <t>Matt Cain</t>
  </si>
  <si>
    <t>Chipper Jones</t>
  </si>
  <si>
    <t xml:space="preserve">Justin Upton </t>
  </si>
  <si>
    <t xml:space="preserve">Brandon Morrow </t>
  </si>
  <si>
    <t>Mark Buehrle</t>
  </si>
  <si>
    <t>Edinson Volquez</t>
  </si>
  <si>
    <t>Jon Rauch</t>
  </si>
  <si>
    <t>Matt Lindstrom</t>
  </si>
  <si>
    <t>Brian Tallet</t>
  </si>
  <si>
    <t>Jason Frasor</t>
  </si>
  <si>
    <t>Taylor Buchholz</t>
  </si>
  <si>
    <t>Adam LaRoche*</t>
  </si>
  <si>
    <t>Ben Sheets</t>
  </si>
  <si>
    <t>Matt Holliday</t>
  </si>
  <si>
    <t>Arthur Rhodes</t>
  </si>
  <si>
    <t>Rafael Soriano</t>
  </si>
  <si>
    <t xml:space="preserve">Joey Votto </t>
  </si>
  <si>
    <t>Jose Molina</t>
  </si>
  <si>
    <t>Jarrod Saltalamacchia</t>
  </si>
  <si>
    <t xml:space="preserve">Dustin Pedroia </t>
  </si>
  <si>
    <t>Josh Phelps</t>
  </si>
  <si>
    <t xml:space="preserve">Josh Barfield </t>
  </si>
  <si>
    <t>Yuniesky Betancourt</t>
  </si>
  <si>
    <t>Kevin Youkilis</t>
  </si>
  <si>
    <t xml:space="preserve">Alex Gordon </t>
  </si>
  <si>
    <t xml:space="preserve">C.C. Sabathia </t>
  </si>
  <si>
    <t>Chris Davis</t>
  </si>
  <si>
    <t>Ronald Belisario</t>
  </si>
  <si>
    <t>Chris Iannetta</t>
  </si>
  <si>
    <t>Hiroki Kuroda</t>
  </si>
  <si>
    <t>Justin Ruggiano</t>
  </si>
  <si>
    <t>Andy Pettitte</t>
  </si>
  <si>
    <t>Jay Bruce</t>
  </si>
  <si>
    <t>Matt Garza</t>
  </si>
  <si>
    <t>Darwin Barney</t>
  </si>
  <si>
    <t>Brandon Morrow</t>
  </si>
  <si>
    <t>Phil Hughes</t>
  </si>
  <si>
    <t>Eric Chavez</t>
  </si>
  <si>
    <t>Logan Forsythe</t>
  </si>
  <si>
    <t>Adam LaRoche</t>
  </si>
  <si>
    <t>Michael McKenry</t>
  </si>
  <si>
    <t>Kyle Seager</t>
  </si>
  <si>
    <t>Glen Perkins</t>
  </si>
  <si>
    <t>Promoted 2011</t>
  </si>
  <si>
    <t>Jemile Weeks</t>
  </si>
  <si>
    <t>Tough decision, but the Arthritics say good-bye to Luis Castillo ($3.25M/2012) for the purpose of his unconditional release.</t>
  </si>
  <si>
    <t>Felons waive Aaron Laffey and Glen Perkins (Grandfathered, 2012)</t>
  </si>
  <si>
    <t>Rainers irrevocably waive Kottaras - C (2012) grandfathered to make room for Chris Young</t>
  </si>
  <si>
    <t>The ACLs waive Lance Cormier (2011, grandfathered) and Gregg Zaun (2011, grandfathered) to make room for this week's signings</t>
  </si>
  <si>
    <t>Gfd - traded FF 02/11</t>
  </si>
  <si>
    <t>Andruw Jones</t>
  </si>
  <si>
    <t>Coco Crisp</t>
  </si>
  <si>
    <t>Wilton Lopez</t>
  </si>
  <si>
    <t>Alex Gonzalez</t>
  </si>
  <si>
    <t>Shawn Marcum</t>
  </si>
  <si>
    <t>13B</t>
  </si>
  <si>
    <t>Compensation for the loss of Barret Loux in last year's draft.</t>
  </si>
  <si>
    <t>Compensation for the loss of Karsten Whitson in last year's draft.</t>
  </si>
  <si>
    <t>2B</t>
  </si>
  <si>
    <t>Eric</t>
  </si>
  <si>
    <t>Yasuhiko </t>
  </si>
  <si>
    <t>Yabuta</t>
  </si>
  <si>
    <t>RHP</t>
  </si>
  <si>
    <t>Brandon</t>
  </si>
  <si>
    <t>Chris</t>
  </si>
  <si>
    <t>Withrow</t>
  </si>
  <si>
    <t>Alex</t>
  </si>
  <si>
    <t>Wimmers</t>
  </si>
  <si>
    <t>LHP</t>
  </si>
  <si>
    <t>White</t>
  </si>
  <si>
    <t>Zach</t>
  </si>
  <si>
    <t>Wheeler</t>
  </si>
  <si>
    <t>OF</t>
  </si>
  <si>
    <t>Tim</t>
  </si>
  <si>
    <t>Ryan</t>
  </si>
  <si>
    <t>Nick</t>
  </si>
  <si>
    <t>Jemile</t>
  </si>
  <si>
    <t>Weeks</t>
  </si>
  <si>
    <t>RP</t>
  </si>
  <si>
    <t>Casey</t>
  </si>
  <si>
    <t>SP</t>
  </si>
  <si>
    <t>Michael</t>
  </si>
  <si>
    <t>Watt</t>
  </si>
  <si>
    <t>Matt </t>
  </si>
  <si>
    <t>Walker</t>
  </si>
  <si>
    <t>Jordan</t>
  </si>
  <si>
    <t>Von Rosenberg</t>
  </si>
  <si>
    <t>Arodys</t>
  </si>
  <si>
    <t>Vizcaino</t>
  </si>
  <si>
    <t>3B</t>
  </si>
  <si>
    <t>Josh</t>
  </si>
  <si>
    <t>Vitters</t>
  </si>
  <si>
    <t>Dayan</t>
  </si>
  <si>
    <t>Viciedo</t>
  </si>
  <si>
    <t>Danny</t>
  </si>
  <si>
    <t>Jacob</t>
  </si>
  <si>
    <t>Turner</t>
  </si>
  <si>
    <t>Mike</t>
  </si>
  <si>
    <t>Trout</t>
  </si>
  <si>
    <t>SS</t>
  </si>
  <si>
    <t>Carlos</t>
  </si>
  <si>
    <t>Triunfel</t>
  </si>
  <si>
    <t>C</t>
  </si>
  <si>
    <t>Todd</t>
  </si>
  <si>
    <t>Tillman</t>
  </si>
  <si>
    <t>P</t>
  </si>
  <si>
    <t>Daryl</t>
  </si>
  <si>
    <t>Thompson</t>
  </si>
  <si>
    <t>Julio</t>
  </si>
  <si>
    <t>Teheran</t>
  </si>
  <si>
    <t>Taylor</t>
  </si>
  <si>
    <t>Donovan</t>
  </si>
  <si>
    <t>Tate</t>
  </si>
  <si>
    <t>Jameson</t>
  </si>
  <si>
    <t>Taillon</t>
  </si>
  <si>
    <t>Stewart</t>
  </si>
  <si>
    <t>Neftali</t>
  </si>
  <si>
    <t>Soto</t>
  </si>
  <si>
    <t>Henry</t>
  </si>
  <si>
    <t>Sosa</t>
  </si>
  <si>
    <t>Snyder</t>
  </si>
  <si>
    <t>CF</t>
  </si>
  <si>
    <t>Jake</t>
  </si>
  <si>
    <t>Skole</t>
  </si>
  <si>
    <t>Kyle</t>
  </si>
  <si>
    <t>Tyler</t>
  </si>
  <si>
    <t>Skaggs</t>
  </si>
  <si>
    <t>Scott</t>
  </si>
  <si>
    <t>1B</t>
  </si>
  <si>
    <t>Jonathan</t>
  </si>
  <si>
    <t>Singleton</t>
  </si>
  <si>
    <t>Hayden</t>
  </si>
  <si>
    <t>Simpson</t>
  </si>
  <si>
    <t>Daniel</t>
  </si>
  <si>
    <t>Tanner</t>
  </si>
  <si>
    <t>Scheppers</t>
  </si>
  <si>
    <t>Miguel</t>
  </si>
  <si>
    <t>Sano</t>
  </si>
  <si>
    <t>Gerry</t>
  </si>
  <si>
    <t>Sands</t>
  </si>
  <si>
    <t>Tony</t>
  </si>
  <si>
    <t>Sanchez</t>
  </si>
  <si>
    <t>Eduardo</t>
  </si>
  <si>
    <t>Gary</t>
  </si>
  <si>
    <t>Angel</t>
  </si>
  <si>
    <t>Salome</t>
  </si>
  <si>
    <t>Sale</t>
  </si>
  <si>
    <t>Edward</t>
  </si>
  <si>
    <t>Salcedo</t>
  </si>
  <si>
    <t>Russell</t>
  </si>
  <si>
    <t>Wilin</t>
  </si>
  <si>
    <t>Rosario</t>
  </si>
  <si>
    <t>Austin</t>
  </si>
  <si>
    <t>Romine</t>
  </si>
  <si>
    <t>Cole</t>
  </si>
  <si>
    <t>Yorman</t>
  </si>
  <si>
    <t>Rodriguez</t>
  </si>
  <si>
    <t>Wilking</t>
  </si>
  <si>
    <t>Tyler </t>
  </si>
  <si>
    <t>Robertson</t>
  </si>
  <si>
    <t>The ACLs waive Joe Thatcher (2012, $450,000) to make room on their roster for A.J. Pierzynski.</t>
  </si>
  <si>
    <t>Nomads waive Snyder (14/250K).  Sent to minors.</t>
  </si>
  <si>
    <t>Isotopes waive Meek, RP ($250K/2014)</t>
  </si>
  <si>
    <t>The Isotopes send Nathan Eovaldi (minors) and Brad Peacock (minors) to the Cache Hogs for Michael Brantley ($250K/2014) and their 2nd round minor league draft pick. </t>
  </si>
  <si>
    <t>In a very exciting deal involving cheap backups, Scurvy Dogs deal RP Javier Lopez ($250k 2013) for SS Rafael Furcal ($350k 2014) Rob will confirm, good luck with Lopez Rod</t>
  </si>
  <si>
    <t>Signed 2011 FA trd SD 2/13</t>
  </si>
  <si>
    <t>Promoted 12/10 DCCH trd 2/13</t>
  </si>
  <si>
    <t>David Dejesus</t>
  </si>
  <si>
    <t>Erasmo Ramirez</t>
  </si>
  <si>
    <t>Lucas Harrel</t>
  </si>
  <si>
    <t>Ty Wigginton</t>
  </si>
  <si>
    <t>Eric Stults</t>
  </si>
  <si>
    <t>Lou Marson</t>
  </si>
  <si>
    <t>Freddy Galvis</t>
  </si>
  <si>
    <t>Hisashi Iwakuma</t>
  </si>
  <si>
    <t>Pedro Ciriaco</t>
  </si>
  <si>
    <t>Jason Grilli</t>
  </si>
  <si>
    <t>Craig Stamman</t>
  </si>
  <si>
    <t>Erik Kratz</t>
  </si>
  <si>
    <t>Signed 2011 FA resigned 13FA</t>
  </si>
  <si>
    <t>Patrick Corbin</t>
  </si>
  <si>
    <t>Roger Bernadina</t>
  </si>
  <si>
    <t>Chris Carter</t>
  </si>
  <si>
    <t>Steve Delabar</t>
  </si>
  <si>
    <t>Brad Lincoln</t>
  </si>
  <si>
    <t>Joe Kelly</t>
  </si>
  <si>
    <t>Traded from the Arthritics to Isotopes (8/3/09) and then back (3/5/10)</t>
  </si>
  <si>
    <t>Traded from the Isotopes 3/5/10</t>
  </si>
  <si>
    <t>Traded from the Wallbangers 3/7/10</t>
  </si>
  <si>
    <t>Traded from the Red Stockings 3/8/10</t>
  </si>
  <si>
    <t>Pythag</t>
  </si>
  <si>
    <t>2009 MSL Season Waiver Compensation</t>
  </si>
  <si>
    <t>Traded from the Isotopes 3/05/10</t>
  </si>
  <si>
    <t>Arthritics trade Mike Gonzalez (2010) and their 8th round MiL pick to the Hotdogs for Anthony Swarzak (minors).</t>
  </si>
  <si>
    <t>Traded from the Arthritics 3/15/10</t>
  </si>
  <si>
    <t>Promoted 03/10</t>
  </si>
  <si>
    <t>Tommy Hunter</t>
  </si>
  <si>
    <t>Julio Borbon</t>
  </si>
  <si>
    <t>Rick Porcello</t>
  </si>
  <si>
    <t>The Isotopes trade Scott Kazmir (2011) to the Red Stockings for Jeremy Affeldt (2010)</t>
  </si>
  <si>
    <t>The Isotopes trade Sammy Saito (2010 - 250K) and Fernando Rodney (2010 - Grandfathered) - to the Wallbangers for their 7th round minor league draft pick (originally obtained from the Isotopes).</t>
  </si>
  <si>
    <t>Arizona Asterisks</t>
  </si>
  <si>
    <t>Felons waive Mitch Stetter, 2013, 250K.</t>
  </si>
  <si>
    <t>The ACLs place Craig Counsell (2012, $250K) on waivers to make room for Jhonny Peralta.</t>
  </si>
  <si>
    <t>Felons waive Kiko Calero (2012, 2.5M)</t>
  </si>
  <si>
    <t>Matt Diaz</t>
  </si>
  <si>
    <t>Kendry Morales</t>
  </si>
  <si>
    <t>Jhonny Peralta</t>
  </si>
  <si>
    <t>Chris Denorfia</t>
  </si>
  <si>
    <t>Jack Cust</t>
  </si>
  <si>
    <t>Miguel Cairo</t>
  </si>
  <si>
    <t>Carlos Silva</t>
  </si>
  <si>
    <t>Ryan Spilborghs</t>
  </si>
  <si>
    <t>Heath Bell</t>
  </si>
  <si>
    <t>Csrlos Pena</t>
  </si>
  <si>
    <t>George Sherrill</t>
  </si>
  <si>
    <t>Clay Hensley</t>
  </si>
  <si>
    <t>Justin Duchscherer</t>
  </si>
  <si>
    <t>Javier Vasquez</t>
  </si>
  <si>
    <t>Darren O'Day</t>
  </si>
  <si>
    <t>Felons trade Howie Kendrick (grandfathered, 2011) to the Damage for their 5th rounder.</t>
  </si>
  <si>
    <t>Rainers waive Asdrubal Cabrera SS, 2011 grandfathered</t>
  </si>
  <si>
    <t>Jason Vargas</t>
  </si>
  <si>
    <t>CJ Wilson</t>
  </si>
  <si>
    <t>Homer asks waivers on Willie Bloomquist, Kevin Cameron, and Oliver Perez.</t>
  </si>
  <si>
    <t>Injury Settlements</t>
  </si>
  <si>
    <t>11 FA WCR/DRFT EXP 2012</t>
  </si>
  <si>
    <t>11 FA CH/DRFT EXP 2012</t>
  </si>
  <si>
    <t>12 FA TBD/DRFT EXP 2012</t>
  </si>
  <si>
    <t>Promoted 01/10 SD/DRFT EXP 2012</t>
  </si>
  <si>
    <t>12 FA AA/DRFT EXP 2012</t>
  </si>
  <si>
    <t>11 FA AA/DRFT EXP 2012</t>
  </si>
  <si>
    <t>Second Basemen</t>
  </si>
  <si>
    <t>Promoted 03/10 SI/DRFT EXP 2012</t>
  </si>
  <si>
    <t>11 FA ACL/DRFT EXP 2012</t>
  </si>
  <si>
    <t>11 FA DCCB/DRFT EXP 2012</t>
  </si>
  <si>
    <t>Promoted 07/10 NN/DRFT EXP 2012</t>
  </si>
  <si>
    <t>11 FA ML/DRFT EXP 2012</t>
  </si>
  <si>
    <t>11 FA HS/DRFT EXP 2012</t>
  </si>
  <si>
    <t>Promoted 01/11 WCR/DRFT EXP 2012</t>
  </si>
  <si>
    <t>12 FA NSD/DRFT EXP 2012</t>
  </si>
  <si>
    <t>Promoted 12/10 SI/DRFT EXP 2012</t>
  </si>
  <si>
    <t>12 FA DCCB/DRFT EXP 2012</t>
  </si>
  <si>
    <t>12 FA ML/DRFT EXP 2012</t>
  </si>
  <si>
    <t>Promoted 12/10 CH/DRFT EXP 2012</t>
  </si>
  <si>
    <t>JJ Hardy</t>
  </si>
  <si>
    <t>12 FA ACL/DRFT EXP 2012</t>
  </si>
  <si>
    <t>Ryan Hanigan</t>
  </si>
  <si>
    <t>Promoted 12/10 TBD/DRFT EXP 2012</t>
  </si>
  <si>
    <t>12 FA SD/DRFT EXP 2012</t>
  </si>
  <si>
    <t>12 FA LTB/DRFT EXP 2012</t>
  </si>
  <si>
    <t>12 FA SI/DRFT EXP 2012</t>
  </si>
  <si>
    <t>12 FA CH/DRFT EXP 2012</t>
  </si>
  <si>
    <t>Ramirez</t>
  </si>
  <si>
    <t>Neil</t>
  </si>
  <si>
    <t>Ranuado</t>
  </si>
  <si>
    <t>Reed</t>
  </si>
  <si>
    <t>Addison</t>
  </si>
  <si>
    <t>Rendon</t>
  </si>
  <si>
    <t>Rizzo</t>
  </si>
  <si>
    <t>Robinson</t>
  </si>
  <si>
    <t>Trayvon</t>
  </si>
  <si>
    <t xml:space="preserve">C </t>
  </si>
  <si>
    <t>Eddie</t>
  </si>
  <si>
    <t>Adrian</t>
  </si>
  <si>
    <t>Sampson</t>
  </si>
  <si>
    <t>Keyvious</t>
  </si>
  <si>
    <t>Schoop</t>
  </si>
  <si>
    <t>Segura</t>
  </si>
  <si>
    <t>Jean</t>
  </si>
  <si>
    <t>Songco</t>
  </si>
  <si>
    <t>Angelo</t>
  </si>
  <si>
    <t>Spence</t>
  </si>
  <si>
    <t> Josh</t>
  </si>
  <si>
    <t>Springer</t>
  </si>
  <si>
    <t>George</t>
  </si>
  <si>
    <t>Bubba</t>
  </si>
  <si>
    <t>Surkamp</t>
  </si>
  <si>
    <t>Swihart</t>
  </si>
  <si>
    <t>Blake</t>
  </si>
  <si>
    <t>Szczur</t>
  </si>
  <si>
    <t> Matt</t>
  </si>
  <si>
    <t>Taveras</t>
  </si>
  <si>
    <t>Oscar</t>
  </si>
  <si>
    <t>Tekotte</t>
  </si>
  <si>
    <t>Thames</t>
  </si>
  <si>
    <t>Torres</t>
  </si>
  <si>
    <t>Alexander</t>
  </si>
  <si>
    <t>Torreyes</t>
  </si>
  <si>
    <t>Ronald</t>
  </si>
  <si>
    <t>Trumbo</t>
  </si>
  <si>
    <t>Van Slyke</t>
  </si>
  <si>
    <t>3b</t>
  </si>
  <si>
    <t>Taijuan</t>
  </si>
  <si>
    <t>Webster</t>
  </si>
  <si>
    <t>Wells</t>
  </si>
  <si>
    <t>Casper</t>
  </si>
  <si>
    <t>Cache Hogs send Justin Masterson and a Swiss Army knife (Sean Rodriguez) to the Felons for Anthony Gose and a 2012 5th round pick. Because the Cache Hogs already have 25 men on their minor league roster they will be promoting a handful of players to the 40 man to clear space. (I will post the moves on that thread)</t>
  </si>
  <si>
    <t>Javy Guerra</t>
  </si>
  <si>
    <t>Daniel Schlereth</t>
  </si>
  <si>
    <t>Michael Pineda</t>
  </si>
  <si>
    <t>Signed 2011 FA trd SD 01/12</t>
  </si>
  <si>
    <t>Gfd - trd FF 01/11 back 01/12</t>
  </si>
  <si>
    <t>Absdrubal Cabrera</t>
  </si>
  <si>
    <t>Cory Hart</t>
  </si>
  <si>
    <t>Ben Zobrist</t>
  </si>
  <si>
    <t>Second Baseman</t>
  </si>
  <si>
    <t>Dustin Pedroia</t>
  </si>
  <si>
    <t>Carlos Beltran</t>
  </si>
  <si>
    <t>Mark Teixeira</t>
  </si>
  <si>
    <t>First Baseman</t>
  </si>
  <si>
    <t>Matt Harrison</t>
  </si>
  <si>
    <t>Nick Markakis</t>
  </si>
  <si>
    <t>Aramis Ramirez</t>
  </si>
  <si>
    <t>Miguel Montero</t>
  </si>
  <si>
    <t>Edinson</t>
  </si>
  <si>
    <t>Rincon</t>
  </si>
  <si>
    <t>Garrett</t>
  </si>
  <si>
    <t>Richards</t>
  </si>
  <si>
    <t>Ben </t>
  </si>
  <si>
    <t>Revere</t>
  </si>
  <si>
    <t>Reddick</t>
  </si>
  <si>
    <t>Trevor</t>
  </si>
  <si>
    <t>Matt</t>
  </si>
  <si>
    <t>Purke</t>
  </si>
  <si>
    <t>Kevin</t>
  </si>
  <si>
    <t>Jurickson</t>
  </si>
  <si>
    <t>Profar</t>
  </si>
  <si>
    <t>Drew</t>
  </si>
  <si>
    <t>Pomeranz</t>
  </si>
  <si>
    <t>Guillermo</t>
  </si>
  <si>
    <t>Pimentel</t>
  </si>
  <si>
    <t>David</t>
  </si>
  <si>
    <t>Phelps</t>
  </si>
  <si>
    <t>Martin</t>
  </si>
  <si>
    <t>Perez</t>
  </si>
  <si>
    <t>Francisco</t>
  </si>
  <si>
    <t>Peguero</t>
  </si>
  <si>
    <t>Jarrod</t>
  </si>
  <si>
    <t>Parker</t>
  </si>
  <si>
    <t>Adam</t>
  </si>
  <si>
    <t>Ottavino</t>
  </si>
  <si>
    <t>Odorizzi</t>
  </si>
  <si>
    <t>Derek</t>
  </si>
  <si>
    <t>Norris</t>
  </si>
  <si>
    <t>Thomas</t>
  </si>
  <si>
    <t>Neal</t>
  </si>
  <si>
    <t>Wil</t>
  </si>
  <si>
    <t>Myers</t>
  </si>
  <si>
    <t>SS-3B-C</t>
  </si>
  <si>
    <t>Moustakas</t>
  </si>
  <si>
    <t>Moskos</t>
  </si>
  <si>
    <t>Morales</t>
  </si>
  <si>
    <t>Moore</t>
  </si>
  <si>
    <t>Montgomery</t>
  </si>
  <si>
    <t>Jesus </t>
  </si>
  <si>
    <t>Montero</t>
  </si>
  <si>
    <t>Minor</t>
  </si>
  <si>
    <t>Shelby</t>
  </si>
  <si>
    <t>Miller</t>
  </si>
  <si>
    <t>Aaron</t>
  </si>
  <si>
    <t>Jiovanni</t>
  </si>
  <si>
    <t>Mier</t>
  </si>
  <si>
    <t>Mark</t>
  </si>
  <si>
    <t>Jenrry</t>
  </si>
  <si>
    <t>Mejia</t>
  </si>
  <si>
    <t>McNutt</t>
  </si>
  <si>
    <t>Deck</t>
  </si>
  <si>
    <t>McGuire</t>
  </si>
  <si>
    <t>McGee</t>
  </si>
  <si>
    <t>May</t>
  </si>
  <si>
    <t>Matzek</t>
  </si>
  <si>
    <t>Mathieson</t>
  </si>
  <si>
    <t>Fernando</t>
  </si>
  <si>
    <t>Martinez</t>
  </si>
  <si>
    <t>Marrero</t>
  </si>
  <si>
    <t>Mangini</t>
  </si>
  <si>
    <t>Manny</t>
  </si>
  <si>
    <t>Machado</t>
  </si>
  <si>
    <t>Lyles</t>
  </si>
  <si>
    <t>Joshua</t>
  </si>
  <si>
    <t>Lindblom</t>
  </si>
  <si>
    <t>Liddi</t>
  </si>
  <si>
    <t>Hak-Ju</t>
  </si>
  <si>
    <t>Lee</t>
  </si>
  <si>
    <t>Brett</t>
  </si>
  <si>
    <t>Lawrie</t>
  </si>
  <si>
    <t>John</t>
  </si>
  <si>
    <t>Lamb</t>
  </si>
  <si>
    <t>Jason</t>
  </si>
  <si>
    <t>Kipnis</t>
  </si>
  <si>
    <t>Max</t>
  </si>
  <si>
    <t>Kepler-Rozycki</t>
  </si>
  <si>
    <t>SP/SS</t>
  </si>
  <si>
    <t>Kelly</t>
  </si>
  <si>
    <t>Cody</t>
  </si>
  <si>
    <t>Johnson</t>
  </si>
  <si>
    <t>Desmond</t>
  </si>
  <si>
    <t>Jennings</t>
  </si>
  <si>
    <t>Jeremy</t>
  </si>
  <si>
    <t>Jeffress</t>
  </si>
  <si>
    <t>Chad</t>
  </si>
  <si>
    <t>James</t>
  </si>
  <si>
    <t>Jackson</t>
  </si>
  <si>
    <t>Inoa</t>
  </si>
  <si>
    <t>Jose</t>
  </si>
  <si>
    <t>Iglesias</t>
  </si>
  <si>
    <t>Hosmer</t>
  </si>
  <si>
    <t>JJ</t>
  </si>
  <si>
    <t>Hoover</t>
  </si>
  <si>
    <t>Bradley</t>
  </si>
  <si>
    <t>Holt</t>
  </si>
  <si>
    <t>Hobgood</t>
  </si>
  <si>
    <t>Slade</t>
  </si>
  <si>
    <t>Heathcott</t>
  </si>
  <si>
    <t>Adeiny</t>
  </si>
  <si>
    <t>Heachavarria</t>
  </si>
  <si>
    <t>Reese</t>
  </si>
  <si>
    <t>Havens</t>
  </si>
  <si>
    <t>Harvey</t>
  </si>
  <si>
    <t>Bryce</t>
  </si>
  <si>
    <t>Harper</t>
  </si>
  <si>
    <t>Hagadone</t>
  </si>
  <si>
    <t>Grant</t>
  </si>
  <si>
    <t>Green</t>
  </si>
  <si>
    <t>Yasmani</t>
  </si>
  <si>
    <t>Grandal</t>
  </si>
  <si>
    <t>Gould</t>
  </si>
  <si>
    <t>Dee</t>
  </si>
  <si>
    <t>Gordon</t>
  </si>
  <si>
    <t>Gibson</t>
  </si>
  <si>
    <t>Steve</t>
  </si>
  <si>
    <t>Garrison</t>
  </si>
  <si>
    <t>Victor</t>
  </si>
  <si>
    <t>Garate</t>
  </si>
  <si>
    <t>Christian</t>
  </si>
  <si>
    <t>Freidrich</t>
  </si>
  <si>
    <t>Freddie</t>
  </si>
  <si>
    <t>Freeman</t>
  </si>
  <si>
    <t>Frazier</t>
  </si>
  <si>
    <t>Franklin</t>
  </si>
  <si>
    <t>Juan</t>
  </si>
  <si>
    <t>Wilmer</t>
  </si>
  <si>
    <t>Font</t>
  </si>
  <si>
    <t>Flowers</t>
  </si>
  <si>
    <t>Flaherty</t>
  </si>
  <si>
    <t>Fisher</t>
  </si>
  <si>
    <t>Elbert</t>
  </si>
  <si>
    <t>RHP/OF</t>
  </si>
  <si>
    <t>Eibner</t>
  </si>
  <si>
    <t>Duran</t>
  </si>
  <si>
    <t>Drabek</t>
  </si>
  <si>
    <t>Dorn</t>
  </si>
  <si>
    <t>Delino</t>
  </si>
  <si>
    <t>Deshields</t>
  </si>
  <si>
    <t>Anthony</t>
  </si>
  <si>
    <t>Delmonico</t>
  </si>
  <si>
    <t>Randall</t>
  </si>
  <si>
    <t>Delgado</t>
  </si>
  <si>
    <t>Jaff</t>
  </si>
  <si>
    <t>Decker</t>
  </si>
  <si>
    <t>Fautino</t>
  </si>
  <si>
    <t>de los Santos</t>
  </si>
  <si>
    <t>Darnell</t>
  </si>
  <si>
    <t>Travis</t>
  </si>
  <si>
    <t>D'Arnaud</t>
  </si>
  <si>
    <t>Crow</t>
  </si>
  <si>
    <t>Crosby</t>
  </si>
  <si>
    <t>Allen</t>
  </si>
  <si>
    <t>Cox</t>
  </si>
  <si>
    <t>Kaleb</t>
  </si>
  <si>
    <t>Cowart</t>
  </si>
  <si>
    <t>Jarred</t>
  </si>
  <si>
    <t>Cosart</t>
  </si>
  <si>
    <t>Hank</t>
  </si>
  <si>
    <t>Conger</t>
  </si>
  <si>
    <t>Colon</t>
  </si>
  <si>
    <t>Colome</t>
  </si>
  <si>
    <t>Collins</t>
  </si>
  <si>
    <t>AJ</t>
  </si>
  <si>
    <t>Choice</t>
  </si>
  <si>
    <t>Lonnie</t>
  </si>
  <si>
    <t>Chisenhall</t>
  </si>
  <si>
    <t>Chatwood</t>
  </si>
  <si>
    <t>Aroldis</t>
  </si>
  <si>
    <t>Chapman</t>
  </si>
  <si>
    <t>Ceda</t>
  </si>
  <si>
    <t>Simon</t>
  </si>
  <si>
    <t>Castro</t>
  </si>
  <si>
    <t>Kory</t>
  </si>
  <si>
    <t>Casto</t>
  </si>
  <si>
    <t>Carter</t>
  </si>
  <si>
    <t>Cesar</t>
  </si>
  <si>
    <t>Carrillo</t>
  </si>
  <si>
    <t>Carpenter</t>
  </si>
  <si>
    <t>Mike </t>
  </si>
  <si>
    <t>Carp</t>
  </si>
  <si>
    <t>Dominic</t>
  </si>
  <si>
    <t>Brown</t>
  </si>
  <si>
    <t>Zachary</t>
  </si>
  <si>
    <t>Britton</t>
  </si>
  <si>
    <t>Brentz</t>
  </si>
  <si>
    <t>Bowden</t>
  </si>
  <si>
    <t>Bobby</t>
  </si>
  <si>
    <t>Borchering</t>
  </si>
  <si>
    <t>Jesse</t>
  </si>
  <si>
    <t>Biddle</t>
  </si>
  <si>
    <t>Dellin</t>
  </si>
  <si>
    <t>Betances</t>
  </si>
  <si>
    <t>Joe</t>
  </si>
  <si>
    <t>Benson</t>
  </si>
  <si>
    <t>Engel</t>
  </si>
  <si>
    <t>Beltre</t>
  </si>
  <si>
    <t>Belt</t>
  </si>
  <si>
    <t>Bell</t>
  </si>
  <si>
    <t>Beckham</t>
  </si>
  <si>
    <t>Blake </t>
  </si>
  <si>
    <t>Beavan</t>
  </si>
  <si>
    <t>Barnese</t>
  </si>
  <si>
    <t>Barnes</t>
  </si>
  <si>
    <t>Manuel</t>
  </si>
  <si>
    <t>Banuelos</t>
  </si>
  <si>
    <t>Phillipe</t>
  </si>
  <si>
    <t>Aumont</t>
  </si>
  <si>
    <t>Nolan</t>
  </si>
  <si>
    <t>Arenado</t>
  </si>
  <si>
    <t>Oswaldo</t>
  </si>
  <si>
    <t>Arcia</t>
  </si>
  <si>
    <t>Lars</t>
  </si>
  <si>
    <t>Anderson</t>
  </si>
  <si>
    <t>1B/OF </t>
  </si>
  <si>
    <t>Yonder </t>
  </si>
  <si>
    <t>Alonso</t>
  </si>
  <si>
    <t>Stetson</t>
  </si>
  <si>
    <t>Allie</t>
  </si>
  <si>
    <t>Tim </t>
  </si>
  <si>
    <t>Alderson</t>
  </si>
  <si>
    <t>Ahrens</t>
  </si>
  <si>
    <t>1B/OF</t>
  </si>
  <si>
    <t>Dustin</t>
  </si>
  <si>
    <t>Ackley</t>
  </si>
  <si>
    <t>First Name</t>
  </si>
  <si>
    <t>Last Name</t>
  </si>
  <si>
    <t>The Notting Ham Fighters announce that they have traded 1B Albert Pujols, along with their 7th rd pic in the upcoming MiL draft, to the Springfield Isotopes for minor leaguers RHP Jarred Cosart and OF Brett Eibner.</t>
  </si>
  <si>
    <t>The Scurvy Dogs' new front office is parting ways with veteran infielder Jamey Carroll ($250K/2012) and minor league reliever Daniel Moskos, for the Arthritics' Brandon Jacobs and Tim Federowicz (both minor leaguers).</t>
  </si>
  <si>
    <t>The Cache Hogs send starter Hiroki Kuroda up to Yawkey Way in exchange for prospect Starling Marte.</t>
  </si>
  <si>
    <t>The 'topes continue to fill out their rotation by adding Jhoulys Chacin ($250K/2014) from the Arthritics for minor leaguers Keyvious Sampson and Liam Hendriks</t>
  </si>
  <si>
    <t>The Isotopes waive Johan Santana 2013/$5M, Jon Garland 2013/$2M and Scott Rolen 2012/$5M</t>
  </si>
  <si>
    <t>Drillers waive Ronnie Belliard (2012, $250K), Jason Kendall (C, $250K), and Matt Tolbert (2012, $300K).</t>
  </si>
  <si>
    <t>Bombers waive Jason Bulger - 2012 - $850,000</t>
  </si>
  <si>
    <t>Landsharks waive DeRosa and Roberts</t>
  </si>
  <si>
    <t>Gfd - trd ECB - trd dcch</t>
  </si>
  <si>
    <t>Erik Bedard</t>
  </si>
  <si>
    <t>Ryan Vogelsong</t>
  </si>
  <si>
    <t>Eduardo Nunez</t>
  </si>
  <si>
    <t>Brandon McCarthy</t>
  </si>
  <si>
    <t>Isotopes waive JD Drew, 2012, $6.5M</t>
  </si>
  <si>
    <t>John Mayberry</t>
  </si>
  <si>
    <t>Justin Morneau</t>
  </si>
  <si>
    <t>Hunter Pence</t>
  </si>
  <si>
    <t>Chad Billingsley</t>
  </si>
  <si>
    <t>Jason Donald</t>
  </si>
  <si>
    <t>Chase Utley</t>
  </si>
  <si>
    <t>Daniel Murphy</t>
  </si>
  <si>
    <t>Alejandro de Aza</t>
  </si>
  <si>
    <t>Felons trade Vin Mazzero to the Rainers for K. Fukudome</t>
  </si>
  <si>
    <t>Isotopes waive Blake Dewitt, 2013/$250K.</t>
  </si>
  <si>
    <t>Mark Melancon</t>
  </si>
  <si>
    <t>Promoted 02/12</t>
  </si>
  <si>
    <t>Cache Hogs trade Walden (250k/2015) and Freeman to the Scurvy Dogs for Buehrle (250k/2013) and Jarrod Parker</t>
  </si>
  <si>
    <t>The North Slope Drillers send aging former ace starting pitcher Roy Oswalt (2013, 10.25M) to the Folsom Felons for the versatile corner infielder and bopper, Kevin Youkilis (2013, 7M) and Scott Hairston (2012, 1.575M).</t>
  </si>
  <si>
    <t>Biases shed a starting pitcher, sending Jeremy Hellickson (250k/2015) to the Isotopes for speedy outfielder Brett Gardner (250k/2013).</t>
  </si>
  <si>
    <t>The Drillers send Gavin Floyd (12, $10.75M) and their 4th round minor league pick to the ACLs in exchange for top prospects Lonnie Chisenhall and Mike Montgomery.</t>
  </si>
  <si>
    <t>Bombers waive Vincente Padilla - 2012 - SP - $250,000 (injury settlement to $125,000)</t>
  </si>
  <si>
    <t>Arthritics waive Tejada, Podsednik, Glaus and Meyer</t>
  </si>
  <si>
    <t>CacheHogs waive Slaten, Mazzero and Penny</t>
  </si>
  <si>
    <t>Hot Dogs waive Tyler Walker, Sean Osullivan and Ryan Garko</t>
  </si>
  <si>
    <t>Traded from NSD 1/12</t>
  </si>
  <si>
    <t>Signed 2012 Free Agency</t>
  </si>
  <si>
    <t>Rafael Furcal</t>
  </si>
  <si>
    <t>Cole Hamels</t>
  </si>
  <si>
    <t>Signed Free Agency 2012</t>
  </si>
  <si>
    <t>Prince Fielder</t>
  </si>
  <si>
    <t>JJ Putz</t>
  </si>
  <si>
    <t>Tim Lincecum</t>
  </si>
  <si>
    <t>Danny Espinosa</t>
  </si>
  <si>
    <t>Promoted 01/12</t>
  </si>
  <si>
    <t>Vance Worley</t>
  </si>
  <si>
    <t>Scurvy Dogs</t>
  </si>
  <si>
    <t>Bombers waive Pedro Feliz (2011), Jody Gerut (2011) and JJ Hardy (2011) in anticipation of today's signings.</t>
  </si>
  <si>
    <t>The Cagey Bee cuts Gabbard SP &amp; Iwamura 2B, both GF'd.  </t>
  </si>
  <si>
    <t>Isotopes waive Balantien and Barmes</t>
  </si>
  <si>
    <t>Landsharks waive Juan Rivera - grandfathered.</t>
  </si>
  <si>
    <t>Isotopes waive Charlie Morton, SP, GF/2012.</t>
  </si>
  <si>
    <t>Biases waive OF/DH Randy Ruiz</t>
  </si>
  <si>
    <t>Jaime Garcia</t>
  </si>
  <si>
    <t>Promoted 02/11</t>
  </si>
  <si>
    <t>Travis Wood</t>
  </si>
  <si>
    <t>Austin Jackson</t>
  </si>
  <si>
    <t xml:space="preserve">Starlin Castro  </t>
  </si>
  <si>
    <t>Kevin Slowey</t>
  </si>
  <si>
    <t>Brooks Conrad</t>
  </si>
  <si>
    <t>Dan Johnson</t>
  </si>
  <si>
    <t>Todd Coffey</t>
  </si>
  <si>
    <t>Gavin Floyd</t>
  </si>
  <si>
    <t>Ichiro Suzuki</t>
  </si>
  <si>
    <t>Wandy Rodriguez</t>
  </si>
  <si>
    <t>Aaron Hill</t>
  </si>
  <si>
    <t>Derek Jeter</t>
  </si>
  <si>
    <t>Master Batters get Jeremy Affeldt (2010) and C.J. Wilson (2010) for Fernando Martinez (minors) and Jamie Moyer (2010).</t>
  </si>
  <si>
    <t>The Arizona Arthritics send John Lannan ('12), Carl Pavano ('10), and their 5th round minor league draft pick to the Sonoran Hot Dogs for Edwin Jackson ('10).</t>
  </si>
  <si>
    <t>Mike Cameron</t>
  </si>
  <si>
    <t>Carl Crawford</t>
  </si>
  <si>
    <t>AJ Pierzynski</t>
  </si>
  <si>
    <t>G-fthrd traded from Titans 02/10</t>
  </si>
  <si>
    <t>Sean White</t>
  </si>
  <si>
    <t>Ted Lilly</t>
  </si>
  <si>
    <t>Joe Saunders</t>
  </si>
  <si>
    <t>Kerry Wood</t>
  </si>
  <si>
    <t>Mike Lowell</t>
  </si>
  <si>
    <t>Claimed from Titans via waiver</t>
  </si>
  <si>
    <t>Peter Moylan</t>
  </si>
  <si>
    <t>Ryan Theriot</t>
  </si>
  <si>
    <t>Nick Masset</t>
  </si>
  <si>
    <t>Emilio Bonifacio</t>
  </si>
  <si>
    <t>The Isotopes trade Tyson Gillies (minors) to the Titans for Mike Cameron (2010).</t>
  </si>
  <si>
    <t>Chad Gaudin</t>
  </si>
  <si>
    <t>Jason Hammel</t>
  </si>
  <si>
    <t>Adrian Gonzalez</t>
  </si>
  <si>
    <t>Mike Napoli</t>
  </si>
  <si>
    <t>Rajai Davis</t>
  </si>
  <si>
    <t>Cody Ross</t>
  </si>
  <si>
    <t>Raul Ibanez</t>
  </si>
  <si>
    <t>Bronson Arroyo</t>
  </si>
  <si>
    <t>Todd Helton</t>
  </si>
  <si>
    <t>Jim Thome</t>
  </si>
  <si>
    <t>Adam Lind</t>
  </si>
  <si>
    <t>Brian Sanches</t>
  </si>
  <si>
    <t>Gfd - trade from Hot Dogs</t>
  </si>
  <si>
    <t>Gfd - traded from AA</t>
  </si>
  <si>
    <t>Continuing to rearrange the deck chairs on the Titanic, the Notting Ham Fighters have traded SP Chris Carpenter (2011/GF) along with their 8th, 9th and 10th rd pix in the upcoming MiL draft to the Arizona Arthritics for their 2nd rd pic in the coming MiL draft.</t>
  </si>
  <si>
    <t>Bombers waive Virgil Vasquez (minors) Kevin Pucetas (minors)</t>
  </si>
  <si>
    <t>Felons trade Brian Wilson, Aroldis Chapman and James Shields to the Biases for Prince Fielder, Markakis, and Kiki Calero</t>
  </si>
  <si>
    <t>Claimed from Rainers</t>
  </si>
  <si>
    <t>Thunder Bay Damage</t>
  </si>
  <si>
    <t>Grandfathered-trd from Biases 12/10</t>
  </si>
  <si>
    <t>Gfd - traded from Biases</t>
  </si>
  <si>
    <t>Signed 2010 FA -traded from Felons 12/10</t>
  </si>
  <si>
    <t>Signed 2010 FA - traded from Felons 12/10</t>
  </si>
  <si>
    <t>Promoted 12/10</t>
  </si>
  <si>
    <t>Brett Anderson</t>
  </si>
  <si>
    <t xml:space="preserve">Drew Stubbs </t>
  </si>
  <si>
    <t xml:space="preserve">Travis Snider </t>
  </si>
  <si>
    <t>Matt Wieters</t>
  </si>
  <si>
    <t>Marc Rzepczynski</t>
  </si>
  <si>
    <t>Ian Desmond</t>
  </si>
  <si>
    <t>Reid Brignac</t>
  </si>
  <si>
    <t>Pedro Alvarez</t>
  </si>
  <si>
    <t>Dexter Fowler</t>
  </si>
  <si>
    <t>Derek Holland</t>
  </si>
  <si>
    <t>David Price</t>
  </si>
  <si>
    <t>Drew Storen</t>
  </si>
  <si>
    <t>Neil Walker</t>
  </si>
  <si>
    <t>Mat Latos</t>
  </si>
  <si>
    <t>Wade Davis</t>
  </si>
  <si>
    <t>Kris Medlen</t>
  </si>
  <si>
    <t>Matt Gamel</t>
  </si>
  <si>
    <t>Cameron Maybin</t>
  </si>
  <si>
    <t>J.A. Happ</t>
  </si>
  <si>
    <t xml:space="preserve">Ricky Romero </t>
  </si>
  <si>
    <t xml:space="preserve">Brett Cecil </t>
  </si>
  <si>
    <t xml:space="preserve">Tyler Clippard </t>
  </si>
  <si>
    <t>David Hernandez</t>
  </si>
  <si>
    <t>Evan Meek</t>
  </si>
  <si>
    <t>Chris Dickerson</t>
  </si>
  <si>
    <t>Jonny Venters</t>
  </si>
  <si>
    <t>Daniel Bard</t>
  </si>
  <si>
    <t>Michael Brantley</t>
  </si>
  <si>
    <t xml:space="preserve">Colby Rasmus </t>
  </si>
  <si>
    <t>Jhoulys Chacin</t>
  </si>
  <si>
    <t>Ryan Webb</t>
  </si>
  <si>
    <t>Tyler Colvin</t>
  </si>
  <si>
    <t>Brent Lillibridge</t>
  </si>
  <si>
    <t>Nick Evans</t>
  </si>
  <si>
    <t>Joshua Thole</t>
  </si>
  <si>
    <t xml:space="preserve">Giovany Gonzalez </t>
  </si>
  <si>
    <t xml:space="preserve">Neftali Feliz </t>
  </si>
  <si>
    <t>Promoted 01/10 - trd from Posse 12/10</t>
  </si>
  <si>
    <t>Gfd - trd from Posse 12/10</t>
  </si>
  <si>
    <t xml:space="preserve">Promoted 12/10 - trd from AA 12/10 </t>
  </si>
  <si>
    <t>Arthritics waive Rafael Perez</t>
  </si>
  <si>
    <t xml:space="preserve">Posse waives Andy LaRoche &amp; Clay Zavala </t>
  </si>
  <si>
    <t>Bombers waive S. Torres</t>
  </si>
  <si>
    <t>Isotopes waive Clay Condrey</t>
  </si>
  <si>
    <t xml:space="preserve">Matthew LaPorta </t>
  </si>
  <si>
    <t xml:space="preserve">Seth Smith </t>
  </si>
  <si>
    <t>Promoted 1/11</t>
  </si>
  <si>
    <t xml:space="preserve">Ryan Perry </t>
  </si>
  <si>
    <t>The Renton Rainers trade Jeff Francoeur OF (2012) to the Arizona Arthritics for Chris Iannetta C (2012)</t>
  </si>
  <si>
    <t>Arthritics trade Neil Walker, Gerry Sands, and Lucas May to the Posse for R. Hernandez, Justim Morneau and James McDonald.</t>
  </si>
  <si>
    <t>Jake Fox</t>
  </si>
  <si>
    <t>Claimed from AA Rule V 2011</t>
  </si>
  <si>
    <t>The Hotdogs trade A-Rod, 3B (2011/$0) to the Arthritics for Ronny Paulino, C (2012/$250K), Jeff Francouer, OF (2012/$1.2M), Tyler Colvin, OF (2014/$250K) and Mark Teahen, 3B (2012/$250K)</t>
  </si>
  <si>
    <t>The Felons trade Justin Masterson (12/$0) to the Rainers for Nick Hundley (11/$0).</t>
  </si>
  <si>
    <t>Gf - traded AA</t>
  </si>
  <si>
    <t>Gf - trdfrom  Dogs</t>
  </si>
  <si>
    <t>Signed 2010 FA - trd AA</t>
  </si>
  <si>
    <t>Signed 2010 FA- trd AA</t>
  </si>
  <si>
    <t>Signed 2010 FA - trd RR - trd AA</t>
  </si>
  <si>
    <t>Dallas Braden</t>
  </si>
  <si>
    <t>Todd Frazier</t>
  </si>
  <si>
    <t>Mike Trout</t>
  </si>
  <si>
    <t>Salvador Perez</t>
  </si>
  <si>
    <t>Alex Liddi, 3B</t>
  </si>
  <si>
    <t>Alex White</t>
  </si>
  <si>
    <t>Isotopes waive Kendrys Morales (13/$2M), claimed by Damage</t>
  </si>
  <si>
    <t>Signed 2011 FA SI, wvd/claimed by TBD 1/13</t>
  </si>
  <si>
    <t>Signed 2011 FA DCCH wvd/clm MCM 1/13</t>
  </si>
  <si>
    <t>Scurvy Dogs trade John Buck ($4M/13) and a 4th to Doubloons in a salary dump</t>
  </si>
  <si>
    <t>Blues trade Arencibia ($250K/14) to TBD for Dee Gordon ($250K/16) and TBD #3 and #5 draft picks.</t>
  </si>
  <si>
    <t>Rule V from Drillers</t>
  </si>
  <si>
    <t>Lonnie Chisenhall</t>
  </si>
  <si>
    <t>Dee Gordon</t>
  </si>
  <si>
    <t>Rule V from the CGB</t>
  </si>
  <si>
    <t>Juan Francisco</t>
  </si>
  <si>
    <t>Jerry Sands</t>
  </si>
  <si>
    <t>Rule V from MLS</t>
  </si>
  <si>
    <t>Signed 2011 FA trd frm SD 01/13</t>
  </si>
  <si>
    <t>Promoted 8/11 trd frm LTB 01/13</t>
  </si>
  <si>
    <t>Rule V from the MLS, traded from TBD 01/13</t>
  </si>
  <si>
    <t>Promoted 1/13</t>
  </si>
  <si>
    <t>Tyler Chatwood</t>
  </si>
  <si>
    <t xml:space="preserve">Michael Bowden </t>
  </si>
  <si>
    <t>Danny Duffy</t>
  </si>
  <si>
    <t> Robbie Ross</t>
  </si>
  <si>
    <t>Jordan Norberto</t>
  </si>
  <si>
    <t>Matt Carpenter</t>
  </si>
  <si>
    <t>Jared Hughes</t>
  </si>
  <si>
    <t>Signed 2013 FA</t>
  </si>
  <si>
    <t>Jon Broxton</t>
  </si>
  <si>
    <t>Barry Zito</t>
  </si>
  <si>
    <t>Carlos Gomes</t>
  </si>
  <si>
    <t>Luis Cruz</t>
  </si>
  <si>
    <t>Jacoby Ellsbury</t>
  </si>
  <si>
    <t>Trevor Plouffe</t>
  </si>
  <si>
    <t>Bronson Aroyo</t>
  </si>
  <si>
    <t>Joey Votto</t>
  </si>
  <si>
    <t>Fernando Rodney</t>
  </si>
  <si>
    <t>Alex Gordon</t>
  </si>
  <si>
    <t>A.J. Burnett</t>
  </si>
  <si>
    <t>Johnny Cueto</t>
  </si>
  <si>
    <t>Time/Date</t>
  </si>
  <si>
    <t>George Springer, OF, HOU</t>
  </si>
  <si>
    <t>Tijuan Walker - RHP</t>
  </si>
  <si>
    <t>Danny Espinosa, 2B, WSH</t>
  </si>
  <si>
    <t>Johnny Giavotella, 2B, KCR</t>
  </si>
  <si>
    <t>Ivan Nova, P, NYY</t>
  </si>
  <si>
    <t>Trayvon Robinson, OF, SEA</t>
  </si>
  <si>
    <r>
      <t>Will Middlebrooks, 3B, BOS</t>
    </r>
    <r>
      <rPr>
        <sz val="10"/>
        <rFont val="Arial"/>
        <family val="2"/>
      </rPr>
      <t> </t>
    </r>
  </si>
  <si>
    <t>As Cedric Hunter doesn't qualify for promotion and the Ham Fighters front office believes they can upgrade, Cedric is being waived/released.</t>
  </si>
  <si>
    <t>Bombers waive Brandon Hynick (Another failed RHP)</t>
  </si>
  <si>
    <t>Biases waive Andrew Lambo</t>
  </si>
  <si>
    <t>Felons waive minor leaguer Marc Krauss</t>
  </si>
  <si>
    <t>Cagey Bee waives Lou Marson and Justin Towles</t>
  </si>
  <si>
    <t>Landsharks waive Logan Forsythe and Lucas May</t>
  </si>
  <si>
    <t>Hotdogs waive Anthony Delmonico, SS, LAD</t>
  </si>
  <si>
    <t>the ACLs waive Kila Ka'aihue</t>
  </si>
  <si>
    <t>Landsharks waive Ivan Dejesus, Nick Weglarz, Cameron Bedrosian, Hector Rondon and Wilmer Flores</t>
  </si>
  <si>
    <t>Felons trade minor leaguer Jason Donald to the rebuilding Ham Fighters for infielder Macier Izturis (2011). </t>
  </si>
  <si>
    <t>Promoted 08/11</t>
  </si>
  <si>
    <t>Gfd - trd NHF 08/11</t>
  </si>
  <si>
    <t>Trevor Bauer, P, AZ</t>
  </si>
  <si>
    <t>George Springer, OF HOU</t>
  </si>
  <si>
    <t>Taijuan Walker, RHP, SEA</t>
  </si>
  <si>
    <t>Will Middlebrooks, 3B, BOS</t>
  </si>
  <si>
    <t>The Hot Dogs Waive Brandon Erbe, Zach Collier, Oscar Tejada</t>
  </si>
  <si>
    <t>Al Albuquerque, RP, DET</t>
  </si>
  <si>
    <t>Anthony Ranuado, P, BOS</t>
  </si>
  <si>
    <t>Jackholes </t>
  </si>
  <si>
    <t>Chris Nelson, SS, COL</t>
  </si>
  <si>
    <t>Landsharks </t>
  </si>
  <si>
    <t>SKIPPED</t>
  </si>
  <si>
    <t>Gary Brown, OF, SFG</t>
  </si>
  <si>
    <t>Leonys Martin, OF, TEX</t>
  </si>
  <si>
    <t>Jose Altuve, 2B, HOU</t>
  </si>
  <si>
    <t>James Paxton, SP, SEA</t>
  </si>
  <si>
    <t>Francisco Lindor, SS, CLE</t>
  </si>
  <si>
    <t>Isotopes waive Andrew Brackman, Greg Halman and Tyson Gillies</t>
  </si>
  <si>
    <t>The ACLs waive Michael Main (minors).</t>
  </si>
  <si>
    <t>Felons release minor leauger Brandon Laird</t>
  </si>
  <si>
    <t>Homer waives Bryan Morris and Jeff Bianchi from their MiL roster.</t>
  </si>
  <si>
    <t>Cagey Bee Waives Horne, SP</t>
  </si>
  <si>
    <t>The Spits waiver Trevor Reckling, SP, from their MiL roster.</t>
  </si>
  <si>
    <t>ACLs waive Kyle Lobstein</t>
  </si>
  <si>
    <t>Biases waive Everth Cabrera, SD (550K/2012) John Grabow (grandfathered)</t>
  </si>
  <si>
    <t>Cagey Bee waives Matthew Tucker, 3B,</t>
  </si>
  <si>
    <t>By proxy the Spits waive Randall Grichuk from their minor league roster</t>
  </si>
  <si>
    <t>Biases waive Casey Weathers</t>
  </si>
  <si>
    <t>The ACLs place Chris Dwyer (minors) on waivers</t>
  </si>
  <si>
    <t>Cagey Bee waives Cory Rohrbough</t>
  </si>
  <si>
    <t>Cagey Bee waives minor leaguer, Kyle Skipworth</t>
  </si>
  <si>
    <t>Isotopes waive Jay Jackson, CHC, mil</t>
  </si>
  <si>
    <t>Damage waives Ryan westmoreland of Boston</t>
  </si>
  <si>
    <t>Josh Sale, OF, TB</t>
  </si>
  <si>
    <t> Matt Szczur, OF, CHC</t>
  </si>
  <si>
    <t>Zach Cozart, SS, CIN</t>
  </si>
  <si>
    <t>Cheslor Cuthbert, 3B</t>
  </si>
  <si>
    <t>Archie Bradley, RHP, AZ</t>
  </si>
  <si>
    <t>Ryan Lavarnway, C, BOS </t>
  </si>
  <si>
    <t>Trevor May, SP, PHI</t>
  </si>
  <si>
    <t>J.P. Arencibia</t>
  </si>
  <si>
    <t>Signed 2011 FA - trd topes 8/11</t>
  </si>
  <si>
    <t>Josh Collmenter, SP, AZ</t>
  </si>
  <si>
    <t>CJ Cron, 1B, LAA</t>
  </si>
  <si>
    <t>Jean Segura, 2B, LAA</t>
  </si>
  <si>
    <t>Eric Thames, OF, TOR</t>
  </si>
  <si>
    <t>Jedd Gyorko, 3B, SDP</t>
  </si>
  <si>
    <t>Eric Surkamp, P, SFG</t>
  </si>
  <si>
    <t>Brad Peacock, RHP, WSH</t>
  </si>
  <si>
    <t> Brent Morel, 3B, CWS</t>
  </si>
  <si>
    <t>Mike Olt, 3B, TEX</t>
  </si>
  <si>
    <t>Matt Dominguez, 3B, FLA</t>
  </si>
  <si>
    <t>Drew Hutchinson, SP, TOR</t>
  </si>
  <si>
    <t>Billy Hamilton, 2B-SS, CIN</t>
  </si>
  <si>
    <t> Kolten Wong, 2B, STL</t>
  </si>
  <si>
    <t>Fernando Salas, RP, STL</t>
  </si>
  <si>
    <t>DONE</t>
  </si>
  <si>
    <t>Kyle Parker, OF, COL</t>
  </si>
  <si>
    <t>JD Martinez, OF, HOU</t>
  </si>
  <si>
    <t>Greg Holland, RP, KC</t>
  </si>
  <si>
    <t>Oscar Taveras, OF, STL</t>
  </si>
  <si>
    <t>Keyvious Sampson, RHP, SDP</t>
  </si>
  <si>
    <t>Danny Duffy, LHP, KC</t>
  </si>
  <si>
    <t>Taylor Jungmann, RHP, MIL</t>
  </si>
  <si>
    <t>Eddie Rosario, OF, MIN</t>
  </si>
  <si>
    <t>Allen Webster, P, LAD</t>
  </si>
  <si>
    <t>Justin Turner, 2B, NYM</t>
  </si>
  <si>
    <t>Tyler Pastornicky, SS, ATL</t>
  </si>
  <si>
    <t>Mason Williams, OF, NYY</t>
  </si>
  <si>
    <t>Jake Marisnick, OF, TOR</t>
  </si>
  <si>
    <t>Christian Yelich, OF, FL</t>
  </si>
  <si>
    <t>Nathan Eovaldi, RHP, LAD</t>
  </si>
  <si>
    <t>Brody Colvin, RHP, PHI</t>
  </si>
  <si>
    <t>Charlie Blackmon, OF, COL</t>
  </si>
  <si>
    <t>Jed Bradley, P, MIL</t>
  </si>
  <si>
    <t>Starling Marte, OF, PIT</t>
  </si>
  <si>
    <t>Salvador Perez, C, KC</t>
  </si>
  <si>
    <t>Alex Presley, OF, PIT</t>
  </si>
  <si>
    <t>Henderson Alvarez, P, TOR</t>
  </si>
  <si>
    <t>Lucas Duda, OF, NYM</t>
  </si>
  <si>
    <t>Isotopes (from the Spits)</t>
  </si>
  <si>
    <t>Chris Archer, RHP, TBR</t>
  </si>
  <si>
    <t>Jonathan Schoop, SS, BAL</t>
  </si>
  <si>
    <t>Tyrell Jenkins, P, STL</t>
  </si>
  <si>
    <t>Manuel Banuelos, SP, NYY</t>
  </si>
  <si>
    <t>Gary Sanchez, c, NYY</t>
  </si>
  <si>
    <t>Austin Romine, Catcher, NYY</t>
  </si>
  <si>
    <t>Chris Withrow, RHP, LAD</t>
  </si>
  <si>
    <t>Tim Beckham SS TBR</t>
  </si>
  <si>
    <t>Matt Moore, LHP, TBR</t>
  </si>
  <si>
    <t>Alex Colome, RHP, TBR</t>
  </si>
  <si>
    <t>Jacob McGee, P, TBR</t>
  </si>
  <si>
    <t>Brandon Snyder, C, BAL</t>
  </si>
  <si>
    <t>Kevin Ahrens SS, TOR</t>
  </si>
  <si>
    <t>Joshua Lindblom, RHP LAD</t>
  </si>
  <si>
    <t>Garrett Gould, SP, LAD</t>
  </si>
  <si>
    <t>Edward Salcedo, SS, ATL</t>
  </si>
  <si>
    <t>Nick Castellanos, 3B, DET</t>
  </si>
  <si>
    <t>Jacob Turner, RHP, DET</t>
  </si>
  <si>
    <t>Casey Crosby, LHP, DET</t>
  </si>
  <si>
    <t>Angel Salome, C MIL</t>
  </si>
  <si>
    <t>Jake Odorizzi – P MIL</t>
  </si>
  <si>
    <t>Martin Perez, LHP, TEX</t>
  </si>
  <si>
    <t>Tanner Scheppers, SP - TEX</t>
  </si>
  <si>
    <t>Matt Purke, LHP, TEX</t>
  </si>
  <si>
    <t>Jenrry Mejia, SP, NYM</t>
  </si>
  <si>
    <t>Matt Harvey SP, NYM</t>
  </si>
  <si>
    <t>Tyler Skaggs LHP, LAA</t>
  </si>
  <si>
    <t>Kaleb Cowart, RHP, LAA</t>
  </si>
  <si>
    <t>Jesse Biddle, LHP, PHI</t>
  </si>
  <si>
    <t>Josh Vitters, 3b, CHC</t>
  </si>
  <si>
    <t>Christian Freidrich, lhp, COL</t>
  </si>
  <si>
    <t>Tyler Matzek, LHP, COL</t>
  </si>
  <si>
    <t>Wilin Rosario, C, COL</t>
  </si>
  <si>
    <t>Tim Wheeler, OF, COL</t>
  </si>
  <si>
    <t>Nolan Arenado, 3B, COL</t>
  </si>
  <si>
    <t>Shelby Miller, RHP, STL</t>
  </si>
  <si>
    <t>Grnd - Trade from Red Stockings</t>
  </si>
  <si>
    <t>Traded from the Isotopes to Wallbangers 3/7/10 and back 3/28/10</t>
  </si>
  <si>
    <t>Highlighted transactions from prior roster updates but not yet entered into the DMB database.</t>
  </si>
  <si>
    <t>Promoted 04/10</t>
  </si>
  <si>
    <t>Swingers trade Justin Smoak (minors), JA Happ (minors), Dan Wheeler (grandfathered until 2011), and Placido Polanco ($1M contract until 2012)  to the Bombers for Chase Utley (Grandfathered until 2011).</t>
  </si>
  <si>
    <t>Titans trade Bob Howry (2010), Jesus Montero (minors) and Dan Hudson (minors) to the Bombers for Jon Lester (2010) and a 2010 5th round minor league draft choice.</t>
  </si>
  <si>
    <t>Gfd - traded from Bombers</t>
  </si>
  <si>
    <t>Gfd - traded from Titans</t>
  </si>
  <si>
    <t>Traded from the Bombers on 4/6/10</t>
  </si>
  <si>
    <t>Gfd - Traded from the Bombers 04/10</t>
  </si>
  <si>
    <t>Gfd - Traded from the Isotopes 04/10</t>
  </si>
  <si>
    <t>The Isotopes trade Ricky Romero (minors), Angel Morales (minors), Jorge Cantu (2011 - Grandfathered) and Hank Blalock (2011- Grandfathered) to the Bombers for Derrek Lee (2011 - Grandfathered), John Danks (2011 - Grandfathered) and Vernon Wells (2012 - $750K contract).</t>
  </si>
  <si>
    <t>No pick</t>
  </si>
  <si>
    <t>Pick forfeited for roster violation.</t>
  </si>
  <si>
    <t>Relief Ptcher</t>
  </si>
  <si>
    <t>Promoted 11/12</t>
  </si>
  <si>
    <t>Aaron Crow</t>
  </si>
  <si>
    <t>Alex Cobb</t>
  </si>
  <si>
    <t>JD Martinez</t>
  </si>
  <si>
    <t>Eric Thames</t>
  </si>
  <si>
    <t>Henderson Alvarez</t>
  </si>
  <si>
    <t>Chris Resop</t>
  </si>
  <si>
    <t>Promoted 11/2012</t>
  </si>
  <si>
    <t>Jordan Lyles</t>
  </si>
  <si>
    <t>Zach Britton</t>
  </si>
  <si>
    <t>Jason Kipnis</t>
  </si>
  <si>
    <t>Johnny Giavotella</t>
  </si>
  <si>
    <t>Yu Darvish</t>
  </si>
  <si>
    <t>Ryan Cook</t>
  </si>
  <si>
    <t>1.Madmen .327</t>
  </si>
  <si>
    <t>2.ACL's .432</t>
  </si>
  <si>
    <t>3.Felons .444</t>
  </si>
  <si>
    <t>4.Posse .451</t>
  </si>
  <si>
    <t>5.Isotopes .463/.463</t>
  </si>
  <si>
    <t>6.Drillers .463/.499</t>
  </si>
  <si>
    <t>7.Srapheap .481</t>
  </si>
  <si>
    <t>8.Wallbangers .488/.478</t>
  </si>
  <si>
    <t>9.Breakers 488/.511</t>
  </si>
  <si>
    <t>10.Spits .494</t>
  </si>
  <si>
    <t>11.Bombers .500</t>
  </si>
  <si>
    <t>12.MasterBatters .544</t>
  </si>
  <si>
    <t>13.Manbearpigs .580</t>
  </si>
  <si>
    <t>14.Titans .586</t>
  </si>
  <si>
    <t>15.Arthritics .599</t>
  </si>
  <si>
    <t>16.Swingers .630</t>
  </si>
  <si>
    <t>Round</t>
  </si>
  <si>
    <t>Pick</t>
  </si>
  <si>
    <t>Team</t>
  </si>
  <si>
    <t>Selection</t>
  </si>
  <si>
    <t>Trade of Pick</t>
  </si>
  <si>
    <t>Ankeny ACLS</t>
  </si>
  <si>
    <t>Mississauga Shaggy's Scrapheap</t>
  </si>
  <si>
    <t>Order/Team/MSL WP%/Pythagorean Record (WP%)</t>
  </si>
  <si>
    <t>DC Cagey Bees</t>
  </si>
  <si>
    <t>5B</t>
  </si>
  <si>
    <t>Original Draft Order</t>
  </si>
  <si>
    <t>Traded from the Red Stockings (Masterbatters) 7/29/09</t>
  </si>
  <si>
    <t>Traded from the Red Stockings (Masterbatters) 8/31/09</t>
  </si>
  <si>
    <t>Traded from the Swingers 8/31/09</t>
  </si>
  <si>
    <t>Traded from the Arthritics 2/5/10</t>
  </si>
  <si>
    <t>Traded from the Hot Dogs 2/16/10</t>
  </si>
  <si>
    <t>Traded from the Posse 2/27/10</t>
  </si>
  <si>
    <t>Traded from the Drillers 2/27/10</t>
  </si>
  <si>
    <t>Mitchell Boggs</t>
  </si>
  <si>
    <t>Titans needed to clear a spot on their 40 men roster, so they trade Tim Wakefield for a 10th round minor league draft pick. I could not use him this year so hopefully he will get someone innings for the stockings.</t>
  </si>
  <si>
    <t>The following transactions have been made to the roster since the last update:</t>
  </si>
  <si>
    <t>None</t>
  </si>
  <si>
    <t>Trades:</t>
  </si>
  <si>
    <t>Waivers:</t>
  </si>
  <si>
    <t>Promotions:</t>
  </si>
  <si>
    <t>Free Agent Signings:</t>
  </si>
  <si>
    <t>ACLs waive Bourgeois (2014/650K), Sergio Mitre (2013/350K) and Bryan Petersen (2014/550K)</t>
  </si>
  <si>
    <t>Nomads waive Dustin Moseley (2013/300K)</t>
  </si>
  <si>
    <t>Pedro Strop</t>
  </si>
  <si>
    <t>Signed 2013 Free Agency</t>
  </si>
  <si>
    <t> Michael Fiers</t>
  </si>
  <si>
    <t>Signed  2013 Free Agency</t>
  </si>
  <si>
    <t>Ubaldo Jiminez</t>
  </si>
  <si>
    <t>Scott Hairston</t>
  </si>
  <si>
    <t>Kelly Shoppach</t>
  </si>
  <si>
    <t>Matt Albers</t>
  </si>
  <si>
    <t>Kevin Frandsen</t>
  </si>
  <si>
    <t>Justin Upton</t>
  </si>
  <si>
    <t>Jared Burton</t>
  </si>
  <si>
    <t>Brandon Moss</t>
  </si>
  <si>
    <t>First Bsseman</t>
  </si>
  <si>
    <t>Everth Cabrera</t>
  </si>
  <si>
    <t>Kyle Kendrick</t>
  </si>
  <si>
    <t>Nate McClouth</t>
  </si>
  <si>
    <t> Kyle Crick, SFG, P</t>
  </si>
  <si>
    <t> Wilmer Flores, NYM, UTIL</t>
  </si>
  <si>
    <t> Andrew Heaney, MIA, P</t>
  </si>
  <si>
    <t> Stryker Trahan, ARZ, C</t>
  </si>
  <si>
    <t> Lewis Brinson, TEX, OF</t>
  </si>
  <si>
    <t> Byron Buxton, MIN, OF</t>
  </si>
  <si>
    <t> Michael Wacha, STL, P</t>
  </si>
  <si>
    <t> Yoenis Cespedes, OAK, OF</t>
  </si>
  <si>
    <t> Max Fried, SDP, SS</t>
  </si>
  <si>
    <t> Bruce Rondon, DET, P</t>
  </si>
  <si>
    <t> Xander Bogaerts, BOS, SS</t>
  </si>
  <si>
    <t> Kyle Zimmer, KCR, SP</t>
  </si>
  <si>
    <t> Courtney Hawkins, CHW, OF</t>
  </si>
  <si>
    <t> Richie Shaffer, TBR, 3B</t>
  </si>
  <si>
    <t> Rymer Liriano, SDP, OF</t>
  </si>
  <si>
    <t> Miles Head, OAK, 1B</t>
  </si>
  <si>
    <t> Marcell Ozuna, MIA, OF</t>
  </si>
  <si>
    <t> Trayce Thompson, CHW, OF</t>
  </si>
  <si>
    <t> Sebastian Valle, PHI, C</t>
  </si>
  <si>
    <t> Jackie Bradley, BOS, CF</t>
  </si>
  <si>
    <t> Albert Almora, CHC, OF</t>
  </si>
  <si>
    <t> Lance McCullers, HOU, RP</t>
  </si>
  <si>
    <t> Brad Miller, SEA, SS</t>
  </si>
  <si>
    <t> Daniel Corcino, CIN, P</t>
  </si>
  <si>
    <t> Mike Zunino, SEA, C</t>
  </si>
  <si>
    <t> Jorge Soler, CHC, OF</t>
  </si>
  <si>
    <t> Alfredo Marte, ARZ, OF</t>
  </si>
  <si>
    <t> Chris Reed, LAD, P</t>
  </si>
  <si>
    <t>Joc Pederson, LAD, OF</t>
  </si>
  <si>
    <t> Jose Fernandez , MIA, P</t>
  </si>
  <si>
    <t> Luis Heredia, PIT, SP</t>
  </si>
  <si>
    <t> Joey Gallo, TEX, 3B</t>
  </si>
  <si>
    <t> Oscar Hernandez, TBR, C</t>
  </si>
  <si>
    <t> Henry Owens, BOS, SP</t>
  </si>
  <si>
    <t> Yasiel Puig, LAD, OF</t>
  </si>
  <si>
    <t> Brian Goodwin, WAS, OF</t>
  </si>
  <si>
    <t> Robert Stephenson, CIN, SP</t>
  </si>
  <si>
    <t> Tony Cingrani, CIN, SP</t>
  </si>
  <si>
    <t> Garin Cecchini, BOS, 3B</t>
  </si>
  <si>
    <t> Adam Eaton, ARZ, OF</t>
  </si>
  <si>
    <t>Signed mid 2012 season</t>
  </si>
  <si>
    <t>Promoted 07/12</t>
  </si>
  <si>
    <t>Hank Conger</t>
  </si>
  <si>
    <t>Promoted 7/12</t>
  </si>
  <si>
    <t>Michael Taylor</t>
  </si>
  <si>
    <t>Bengie Molina</t>
  </si>
  <si>
    <t xml:space="preserve">Chris Davis </t>
  </si>
  <si>
    <t>Derrek Lee</t>
  </si>
  <si>
    <t xml:space="preserve">Bobby Abreu </t>
  </si>
  <si>
    <t xml:space="preserve">Johnny Cueto </t>
  </si>
  <si>
    <t xml:space="preserve">Jon Lester </t>
  </si>
  <si>
    <t xml:space="preserve">Yusmeiro Petit </t>
  </si>
  <si>
    <t xml:space="preserve">John Danks </t>
  </si>
  <si>
    <t>Jason Bergmann</t>
  </si>
  <si>
    <t>Cliff Lee</t>
  </si>
  <si>
    <t>Pedro Martinez</t>
  </si>
  <si>
    <t>Justin Speier</t>
  </si>
  <si>
    <t>Latroy Hawkins</t>
  </si>
  <si>
    <t>Hideki Okajima</t>
  </si>
  <si>
    <t xml:space="preserve">Matt Guerrier </t>
  </si>
  <si>
    <t xml:space="preserve">Kevin Gregg </t>
  </si>
  <si>
    <t>Rafael Furcal#</t>
  </si>
  <si>
    <t>Chase Utley*</t>
  </si>
  <si>
    <t>Philip Hughes</t>
  </si>
  <si>
    <t>Jorge Posada</t>
  </si>
  <si>
    <t>Carlos Pena</t>
  </si>
  <si>
    <t>Julio Lugo</t>
  </si>
  <si>
    <t>Pat Burrell</t>
  </si>
  <si>
    <t>Jason Werth</t>
  </si>
  <si>
    <t>Ryan Ludwick</t>
  </si>
  <si>
    <t>Billy Butler</t>
  </si>
  <si>
    <t>Fausto Carmona</t>
  </si>
  <si>
    <t>Jason Marquis</t>
  </si>
  <si>
    <t>Manny DelCarmen</t>
  </si>
  <si>
    <t>Octavio Dotel</t>
  </si>
  <si>
    <t>Juan Uribe</t>
  </si>
  <si>
    <t>Ryan Langerhans*</t>
  </si>
  <si>
    <t>Grant Balfour</t>
  </si>
  <si>
    <t>Cesar Izturis#</t>
  </si>
  <si>
    <t>Omar Infante</t>
  </si>
  <si>
    <t>Craig Breslow*</t>
  </si>
  <si>
    <t>Scott Downs*</t>
  </si>
  <si>
    <t>Nick Punto#</t>
  </si>
  <si>
    <t>Zack Greinke</t>
  </si>
  <si>
    <t>Ryan Dempster</t>
  </si>
  <si>
    <t>Dan Wheeler</t>
  </si>
  <si>
    <t>Francisco Cordero</t>
  </si>
  <si>
    <t xml:space="preserve">Ramon Ramirez </t>
  </si>
  <si>
    <t xml:space="preserve">Erick Aybar </t>
  </si>
  <si>
    <t xml:space="preserve">Shin-Soo Choo </t>
  </si>
  <si>
    <t>Javier Vazquez</t>
  </si>
  <si>
    <t>Jeremy Affeldt</t>
  </si>
  <si>
    <t>Ryan Madson</t>
  </si>
  <si>
    <t>Joel Pineiro</t>
  </si>
  <si>
    <t>Rich Hill</t>
  </si>
  <si>
    <t>Yazoo Wallbangers</t>
  </si>
  <si>
    <t>Sean Rodriguez</t>
  </si>
  <si>
    <t>Jeff Neimann</t>
  </si>
  <si>
    <t>Kosuke Fukudome</t>
  </si>
  <si>
    <t>Salary</t>
  </si>
  <si>
    <t>Grandfathered</t>
  </si>
  <si>
    <t>Total Salary</t>
  </si>
  <si>
    <t>DIVISION</t>
  </si>
  <si>
    <t>ROSTER COUNT</t>
  </si>
  <si>
    <t>TOTAL CAP</t>
  </si>
  <si>
    <t>DIFFERENCE (+/-)</t>
  </si>
  <si>
    <t>OVER/UNDER</t>
  </si>
  <si>
    <t>Total</t>
  </si>
  <si>
    <t xml:space="preserve">Non-Roster Contractual Obligations </t>
  </si>
  <si>
    <t xml:space="preserve">Franklin Morales </t>
  </si>
  <si>
    <t>Promoted 01/10</t>
  </si>
  <si>
    <t>Blake Dewitt</t>
  </si>
  <si>
    <t>Wladimir Balentien</t>
  </si>
  <si>
    <t xml:space="preserve">Chase Headley </t>
  </si>
  <si>
    <t>Pablo Sandoval</t>
  </si>
  <si>
    <t xml:space="preserve">Ian Stewart </t>
  </si>
  <si>
    <t xml:space="preserve">Carlos Gonzalez </t>
  </si>
  <si>
    <t>Steven Pearce</t>
  </si>
  <si>
    <t>Nate Schierholtz  </t>
  </si>
  <si>
    <t>Brandon Jones</t>
  </si>
  <si>
    <t>Jeff Clement</t>
  </si>
  <si>
    <t>Nick Blackburn</t>
  </si>
  <si>
    <t xml:space="preserve">Clayton Kershaw </t>
  </si>
  <si>
    <t xml:space="preserve">Evan Longoria </t>
  </si>
  <si>
    <t>Eric Patterson</t>
  </si>
  <si>
    <t>Kyle McClellan.</t>
  </si>
  <si>
    <t>Dan Meyer*</t>
  </si>
  <si>
    <t>Alfredo Aceves</t>
  </si>
  <si>
    <t>Andrew Bailey</t>
  </si>
  <si>
    <t xml:space="preserve">Homer Bailey </t>
  </si>
  <si>
    <t>Clay Buchholz</t>
  </si>
  <si>
    <t>Daric Barton</t>
  </si>
  <si>
    <t>Luke Hochevar</t>
  </si>
  <si>
    <t>Ryan Sweeney</t>
  </si>
  <si>
    <t xml:space="preserve">Brian Barton </t>
  </si>
  <si>
    <t>Nolan Reimold</t>
  </si>
  <si>
    <t xml:space="preserve">Brandon Wood </t>
  </si>
  <si>
    <t>Max Scherzer</t>
  </si>
  <si>
    <t>Gordon Beckham</t>
  </si>
  <si>
    <t>Tommy Hanson  </t>
  </si>
  <si>
    <t>Chris Perez</t>
  </si>
  <si>
    <t>Trevor Cahill</t>
  </si>
  <si>
    <t>Tyler Robertson  </t>
  </si>
  <si>
    <t>Mitch Talbot</t>
  </si>
  <si>
    <t>Ben Revere</t>
  </si>
  <si>
    <t>Jesus Montero</t>
  </si>
  <si>
    <t>Carlos Santana</t>
  </si>
  <si>
    <t>Henry Rodriguez</t>
  </si>
  <si>
    <t>Matt Mangini, 3B, Seattle</t>
  </si>
  <si>
    <t>John Baker</t>
  </si>
  <si>
    <t>Logan Morrison</t>
  </si>
  <si>
    <t>Eric Hosmer</t>
  </si>
  <si>
    <t>Jordan Walden</t>
  </si>
  <si>
    <t>Ike Davis  </t>
  </si>
  <si>
    <t>Wilmer Font, RHP</t>
  </si>
  <si>
    <t>Matt Walker  </t>
  </si>
  <si>
    <t>Yasuhiko Yabuta  </t>
  </si>
  <si>
    <t>Mike Carp</t>
  </si>
  <si>
    <t>Jordan Zimmermann  </t>
  </si>
  <si>
    <t>Steve Garrison, pitcher, SD</t>
  </si>
  <si>
    <t>Kory Casto, OF, WAS</t>
  </si>
  <si>
    <t>Jarrod Parker P, ARI</t>
  </si>
  <si>
    <t>Chris Tillman</t>
  </si>
  <si>
    <t>Aaron Hicks</t>
  </si>
  <si>
    <t>Bombers waive Hank Blalock (2011, gfed), Doug Davis (2011, gfed) and Jo-Jo Reyes (2011, gfed).  All quality gentlemen, but absolute disasters on a baseball field.</t>
  </si>
  <si>
    <t>The ACLs place Dioner "Fat Catcher" Navarro (2012, $250,000) on waivers for the purpose of giving him his unconditional release.</t>
  </si>
  <si>
    <t>Cagey Bees waive Jeff Bennett and Keichu Yabu</t>
  </si>
  <si>
    <t>The ACLs place Willy Aybar (2011, Grandfathered) and Joe Nathan (2011, Grandfathered) on waivers.</t>
  </si>
  <si>
    <t>Arthritics send Alfredo Aceves ($250K/2012) to the Hotdogs for Dan Meyer (2013/$250K).</t>
  </si>
  <si>
    <t>Promoted 01/10 - trd AA 02/11</t>
  </si>
  <si>
    <t>Chris Capuano</t>
  </si>
  <si>
    <t>Travis Hafner</t>
  </si>
  <si>
    <t>Edwin Encarnacion</t>
  </si>
  <si>
    <t>Sergio Mitre</t>
  </si>
  <si>
    <t>Johan Santana</t>
  </si>
  <si>
    <t>Gfd trd RR 01/11</t>
  </si>
  <si>
    <t>Casey McGahee</t>
  </si>
  <si>
    <t>Rafael Betancourt</t>
  </si>
  <si>
    <t>Mike Morse</t>
  </si>
  <si>
    <t>Renton trades Mike Pelfrey (SP, 350K/2013) to the Biases for Ian Desmond (ss, 250K/2014)</t>
  </si>
  <si>
    <t>Promoted 12/10 trd from ECB 02/11</t>
  </si>
  <si>
    <t>Mike Pelfrey</t>
  </si>
  <si>
    <t>Carlos Quentin</t>
  </si>
  <si>
    <t>BJ Upton</t>
  </si>
  <si>
    <t>Jeff Keppinger</t>
  </si>
  <si>
    <t>Eric O'Flaherty</t>
  </si>
  <si>
    <t>RA Dickey</t>
  </si>
  <si>
    <t>Kurt Suzuki</t>
  </si>
  <si>
    <t>The Asterisks and Doubloons work an inter-division trade: Golden's Ryan Ludwick (2013/$350K) for Arizona's minor league stud, CJ Cron. Nice doing business with you, Justin.</t>
  </si>
  <si>
    <t>Spits trade minor leaguers Wil Myers, Garrett Rchards and Arodys Vizcaino to Windy City for Josh Hamilton (14/10M) and Kyle Lohse (14/2.1M)</t>
  </si>
  <si>
    <t>Isotopes trade minor leaguers Anthony rizzo and Bruce Rondon to the Madmen for Yu Darvish (16/250K)</t>
  </si>
  <si>
    <t>Fernando Martinez</t>
  </si>
  <si>
    <t>Dominic Brown</t>
  </si>
  <si>
    <t>Mike Moustakas</t>
  </si>
  <si>
    <t>Josh Donaldson</t>
  </si>
  <si>
    <t> Tommy Milone</t>
  </si>
  <si>
    <t>Rex Brothers</t>
  </si>
  <si>
    <t>Third Basemen</t>
  </si>
  <si>
    <t>Desmond Jennings</t>
  </si>
  <si>
    <t>Freddie Freeman</t>
  </si>
  <si>
    <t>Norichika Aoki</t>
  </si>
  <si>
    <t>Dillon Gee</t>
  </si>
  <si>
    <t>Casper Wells</t>
  </si>
  <si>
    <t>Scott Elbert</t>
  </si>
  <si>
    <t>Josh Reddick</t>
  </si>
  <si>
    <t>Rubby de la Rosa</t>
  </si>
  <si>
    <t>Paul Goldschmidt</t>
  </si>
  <si>
    <t>Promoted 12/12</t>
  </si>
  <si>
    <t>Scurvy Dogs waive Purcey (13/250K) and Fuentes (13/$2.25M)</t>
  </si>
  <si>
    <t>Doubloons waive minor leaguer Marc Krauss to clear space for minor leaguer CJ Cron obtained via trade.</t>
  </si>
  <si>
    <t>Promoted 11/12/ trd mm11/12</t>
  </si>
  <si>
    <t>Wieland</t>
  </si>
  <si>
    <t>Williams</t>
  </si>
  <si>
    <t>Mason</t>
  </si>
  <si>
    <t>Wong</t>
  </si>
  <si>
    <t> Kolten</t>
  </si>
  <si>
    <t>Yelich</t>
  </si>
  <si>
    <t>MLB Team</t>
  </si>
  <si>
    <t>MSB Team</t>
  </si>
  <si>
    <t>Windy City Rattlers</t>
  </si>
  <si>
    <t>All minor leaguers below Daryl Thompson Scott mathieson Jose ceda Roster should be at 18 now. Thx.</t>
  </si>
  <si>
    <t>Windy City Rattlers begin to clean put the trash by waiving if Chone Figgins and minor league P Adam Ottavino</t>
  </si>
  <si>
    <t>Cache Hogs waive Chris Carter, Michael Burgos, Engel Beltre, Tony Sanchez, David Phelps, Thomas Neal, Chris Nelson</t>
  </si>
  <si>
    <t>Arthritics waive Duchscherer (2013/$850K), Hong-Chi Kuo (2013/$3.75M), Anthony Delmonico, Louis Coleman, Jake Lemmerman, Daniel Moskos, Scott Barnes</t>
  </si>
  <si>
    <t>Scurvy Dogs waive Minor leaguer Zack Stewart</t>
  </si>
  <si>
    <t>Isotopes waive Tyler Flowers, Stetson Allie</t>
  </si>
  <si>
    <t>Landsharks waive minor leagers Chris Carpenter and Michael Inoa.</t>
  </si>
  <si>
    <t>Landsharks waive Joba Chamberlain, Pedro Feliciano, Randy Choate and Carlos Gomez</t>
  </si>
  <si>
    <t>WC Rattleers waive Hayden Simpson, Slade Heathcott, Bradley Holt, Kyle Russell, Travon Robinson</t>
  </si>
  <si>
    <t>Homer waves bye-bye to Neftali Soto</t>
  </si>
  <si>
    <t>Spits wavier Blake Beaven</t>
  </si>
  <si>
    <t>Scurvy Dogs waive Zach Von Rosenberg</t>
  </si>
  <si>
    <t>Homer waives Eric Surkamp, SP</t>
  </si>
  <si>
    <t>Scurvy Dogs waive Kyle Drabek</t>
  </si>
  <si>
    <t>The Drillers trade $750K to the Swingers for John Maine.</t>
  </si>
  <si>
    <t>Drillers send the recently signed Dan Wheeler to the Swingers in exchange for John Smoltz.</t>
  </si>
  <si>
    <t>Isotopes trade Andrew McCutchen (minors) and Carlos Rosa (minors) to the Felons for John Lackey (2010) and Geoff Geary (2009)</t>
  </si>
  <si>
    <t>Swingers trade Fernando Rodney (2010) and JC Romero (2010) and the 6th pick in the minor league draft to the Isotopes for Ivan Rodriguez (2009)</t>
  </si>
  <si>
    <t>Isotopes trade Carlos Delgado (2009) Jason Bartlett (2009) and Brian Giles (2009) to the Masterbatters for Clint Barmes (2011), Wladimir Balentien (Minors) and MB 5th round pick in the 2009 minor leage draft.</t>
  </si>
  <si>
    <t>The MasterBatters trade their 4th, 6th, and 7th round minor league draft picks to the Arthritics for their 3rd round pick.</t>
  </si>
  <si>
    <t>Continuing the fire sale, the Felons trade Gavin Floyd (09) to the Masterbatters for Phil Hughes (12).</t>
  </si>
  <si>
    <t>Felons trade 3B David Wright (2011) and CF Nate McLouth (2010) to the Wallbangers for 3B Aramis Ramirez (2011), OF Adam Lind (2009), 6th Round Pick (2nd Pick in Round #6), RH Jeff Niemann - TBR, LH Glenn Perkins - MIN and Vin Mazzaro - OAK.</t>
  </si>
  <si>
    <t>Master Batters send their 1st round pick to the Madmen for Matt Thornton (2009) and the Madmen's 5th round pick.</t>
  </si>
  <si>
    <t>Lidge to AZ; Joyce, Palmer, O'Sullivan, and Sizemore to Sonora.</t>
  </si>
  <si>
    <t>The Arthritics send their 6th round MiL pick to the Isotopes for Scott Podsednik ($1M/2012).</t>
  </si>
  <si>
    <t>Rainers revoke waivers on Penny and Hammel</t>
  </si>
  <si>
    <t>Data City Cache Hogs</t>
  </si>
  <si>
    <t>Promoted 01/10 by AA/traded 01/10</t>
  </si>
  <si>
    <t>Sonoran Hot Dogs</t>
  </si>
  <si>
    <t xml:space="preserve">Andrew McCutchen </t>
  </si>
  <si>
    <t>Chris Coghlan</t>
  </si>
  <si>
    <t>Randy Wells</t>
  </si>
  <si>
    <t xml:space="preserve">Promoted 01/10 </t>
  </si>
  <si>
    <t>Garrett Olson</t>
  </si>
  <si>
    <t>Manny Parra</t>
  </si>
  <si>
    <t>Delwyn Young</t>
  </si>
  <si>
    <t xml:space="preserve">Elvis Andrus </t>
  </si>
  <si>
    <t>Sean Gallagher</t>
  </si>
  <si>
    <t xml:space="preserve">James McDonald </t>
  </si>
  <si>
    <t xml:space="preserve">The ACLs get Mike Napoli (2012).  The Cagey Bee get the ACL's 3rd round minor league pick in 2013 and the ACL's 7th round minor league pick in the 2013 draft, which could be upgraded to the 6th round pick if the ACLs drop out of the draft in the 6th round or earlier.
The Cagey Bee get the ACL's 3rd round minor league pick in 2013 and the ACL's 7th round minor league pick in the 2013 draft, which could be upgraded to the 6th round pick if the ACLs drop out of the draft in the 6th round or earlier.
</t>
  </si>
  <si>
    <t>Cache Hogs  release Aubrey Huff.</t>
  </si>
  <si>
    <t>Signed 2010 FA TRD frm Cagey Bee</t>
  </si>
  <si>
    <t>Travis Harrison, MIN, 3B</t>
  </si>
  <si>
    <t>Hiram Burgos, HOU, P</t>
  </si>
  <si>
    <t>Jose Cisnero, HOU, P</t>
  </si>
  <si>
    <t>Adam Warren, NYY, P</t>
  </si>
  <si>
    <t>Victor Roach, MIL, OF</t>
  </si>
  <si>
    <t>Zach Eflin, SDP, P</t>
  </si>
  <si>
    <t>Evan Gattis, ATL, OF</t>
  </si>
  <si>
    <t>Marc Krauss, HOU, OF</t>
  </si>
  <si>
    <t>Roberto Hernandez</t>
  </si>
  <si>
    <t>Felons trade Kaz Matsui (2009) to the Arthritics for Carlos Ruiz (2010) and $500K to the Felons.</t>
  </si>
  <si>
    <t xml:space="preserve">ACLs get Jeff Clement (minors), Adam Miller (minors), the Wallbangers' 2nd round minor league draft pick and $3 million in cash for this year's free agency period from the Wallbangers for get Lance Berkman (2009), Tyler Ladendorf (minors), </t>
  </si>
  <si>
    <t>Damage sends mike morse and Carlos Marmol to rod for drew Stubbs, Rick porcelain and dogs round 2 pick. Rod to confirm.</t>
  </si>
  <si>
    <t>Signed 2011 FA trd from Damage 03/12</t>
  </si>
  <si>
    <t>Promoted 03/10 trd SD 03/12</t>
  </si>
  <si>
    <t>Promoted 12/10 trd SD 03/12</t>
  </si>
  <si>
    <t>Brandon Crawford</t>
  </si>
  <si>
    <t>ACLs get Trevor Cahill (minors) and the Drillers' 2nd round minor league draft pick and the Drillers get Brian Roberts (2009) and Jake Odorizzi (minors)</t>
  </si>
  <si>
    <t>The AZ Arthritics trade their remaining $1.225M to the MasterBatters for the MB's 3rd and 6th round 2009 minor league draft picks.</t>
  </si>
  <si>
    <t>Adam Rosales</t>
  </si>
  <si>
    <t>Matt Belisle</t>
  </si>
  <si>
    <t>Chris Volstad</t>
  </si>
  <si>
    <t>Mark Buerhle</t>
  </si>
  <si>
    <t>David Purcey</t>
  </si>
  <si>
    <t>Nelson Figueroa</t>
  </si>
  <si>
    <t>Javier Lopez</t>
  </si>
  <si>
    <t>Alejandro Sanabia</t>
  </si>
  <si>
    <t>Jake Peavy</t>
  </si>
  <si>
    <t>Jason Motte</t>
  </si>
  <si>
    <t>Bill Bray</t>
  </si>
  <si>
    <t>Matt Guerrier</t>
  </si>
  <si>
    <t>Joel Peralta</t>
  </si>
  <si>
    <t>Justin Germano</t>
  </si>
  <si>
    <t>Francisco Cervelli</t>
  </si>
  <si>
    <t>Garrett Jones</t>
  </si>
  <si>
    <t>Erick Aybar</t>
  </si>
  <si>
    <t>Kevin Gregg</t>
  </si>
  <si>
    <t>Phil Coke</t>
  </si>
  <si>
    <t>Joel Zumaya</t>
  </si>
  <si>
    <t>Ian Kennedy</t>
  </si>
  <si>
    <t>David Freese, 3B STL</t>
  </si>
  <si>
    <t>Brett Jackson, OF</t>
  </si>
  <si>
    <t>Brandon Belt, 1B, Giants</t>
  </si>
  <si>
    <t>Zachary Britton, SP, Baltimore Orioles</t>
  </si>
  <si>
    <t>Alex Colome, RHP, Rays</t>
  </si>
  <si>
    <t>Randall Delgado - SP (Atl)</t>
  </si>
  <si>
    <t>Jarred Cosart, RHP, PHI</t>
  </si>
  <si>
    <t>Matt Harvey SP, Mets</t>
  </si>
  <si>
    <t>Jose Iglesias SS, BOS</t>
  </si>
  <si>
    <t>John Jay, OF STL</t>
  </si>
  <si>
    <t>Wil Myers, C</t>
  </si>
  <si>
    <t>Yasmani Grandal - C - CIN</t>
  </si>
  <si>
    <t>Barret Loux, RHP, Diamondbacks</t>
  </si>
  <si>
    <t>John Lamb, LHP</t>
  </si>
  <si>
    <t>Ryan Webb, SDP</t>
  </si>
  <si>
    <t>Thomas Neal, OF, Giants</t>
  </si>
  <si>
    <t>Jurickson Profar, SS, Texas</t>
  </si>
  <si>
    <t>Roger Bernadina, of, Nationals</t>
  </si>
  <si>
    <t>Karsten Whitson, RHP, Padres</t>
  </si>
  <si>
    <t>Travis D'Arnaud, C, TOR</t>
  </si>
  <si>
    <t>Zach Cox, 3B, STL</t>
  </si>
  <si>
    <t>Eduardo Sanchez, P STL</t>
  </si>
  <si>
    <t>Edward Salcedo, SS, Atl</t>
  </si>
  <si>
    <t>Delino Deshields Jr., CF, Astros</t>
  </si>
  <si>
    <t>John Ely, RHP, Dodgers</t>
  </si>
  <si>
    <t>Jonny Venters, LHP, Braves</t>
  </si>
  <si>
    <t>Cody Johnson 1B ATL</t>
  </si>
  <si>
    <t>Jon Niese</t>
  </si>
  <si>
    <t>Player</t>
  </si>
  <si>
    <t>Contract</t>
  </si>
  <si>
    <t>Position</t>
  </si>
  <si>
    <t>Notes</t>
  </si>
  <si>
    <t>Catcher</t>
  </si>
  <si>
    <t>First baseman</t>
  </si>
  <si>
    <t>Second baseman</t>
  </si>
  <si>
    <t>Shortstop</t>
  </si>
  <si>
    <t>Third baseman</t>
  </si>
  <si>
    <t>Outfielder</t>
  </si>
  <si>
    <t>Starting Pitcher</t>
  </si>
  <si>
    <t>Relief Pitcher</t>
  </si>
  <si>
    <t>Relief pitcher</t>
  </si>
  <si>
    <t>Springfield Isotopes</t>
  </si>
  <si>
    <t>Los Altos Titans</t>
  </si>
  <si>
    <t>Menlo Madmen</t>
  </si>
  <si>
    <t>Ankeny ACLs</t>
  </si>
  <si>
    <t>Outfielder/First base</t>
  </si>
  <si>
    <t xml:space="preserve">Travis Hafner </t>
  </si>
  <si>
    <t>DH/First baseman</t>
  </si>
  <si>
    <t>Arizona Arthritics</t>
  </si>
  <si>
    <t>DH</t>
  </si>
  <si>
    <t>Shortstop/Third baseman</t>
  </si>
  <si>
    <t>John Lannan</t>
  </si>
  <si>
    <t>Puget Sound Posse</t>
  </si>
  <si>
    <t>Bronxville Bombers</t>
  </si>
  <si>
    <t>Mission Bay Swingers</t>
  </si>
  <si>
    <t>Folsom Felons</t>
  </si>
  <si>
    <t>Homer Spits</t>
  </si>
  <si>
    <t>North Slope Drillers</t>
  </si>
  <si>
    <t xml:space="preserve">Joe Mauer </t>
  </si>
  <si>
    <t xml:space="preserve">D. Uggla </t>
  </si>
  <si>
    <t xml:space="preserve">Michael Young </t>
  </si>
  <si>
    <t>Jorge Cantu</t>
  </si>
  <si>
    <t>Jim Edmonds*</t>
  </si>
  <si>
    <t>Jorge De La Rosa*</t>
  </si>
  <si>
    <t>Carlos Zambrano</t>
  </si>
  <si>
    <t>John Lackey</t>
  </si>
  <si>
    <t>Francisco Rodriguez</t>
  </si>
  <si>
    <t xml:space="preserve">Brandon Lyon </t>
  </si>
  <si>
    <t>Chan Ho Park</t>
  </si>
  <si>
    <t>Freddy Sanchez</t>
  </si>
  <si>
    <t xml:space="preserve">Stephen Drew </t>
  </si>
  <si>
    <t xml:space="preserve">Miguel Tejada </t>
  </si>
  <si>
    <t>Adam Dunn</t>
  </si>
  <si>
    <t xml:space="preserve">Milton Bradley </t>
  </si>
  <si>
    <t>Jon Garland</t>
  </si>
  <si>
    <t xml:space="preserve">Jeremy Guthrie </t>
  </si>
  <si>
    <t xml:space="preserve">George Sherrill </t>
  </si>
  <si>
    <t>Aaron Heilman</t>
  </si>
  <si>
    <t>Brian Schneider*</t>
  </si>
  <si>
    <t>Huston Street</t>
  </si>
  <si>
    <t>Hideki Matsui*</t>
  </si>
  <si>
    <t>Corey Hart</t>
  </si>
  <si>
    <t>Nick Hundley</t>
  </si>
  <si>
    <t>Jonny Gomes</t>
  </si>
  <si>
    <t>Ryan Zimmerman</t>
  </si>
  <si>
    <t>J.J. Putz</t>
  </si>
  <si>
    <t>Rickie Weeks</t>
  </si>
  <si>
    <t>Mark Teixeira#</t>
  </si>
  <si>
    <t>Marco Scutaro</t>
  </si>
  <si>
    <t>Ryan Braun</t>
  </si>
  <si>
    <t>Michael Cuddyer</t>
  </si>
  <si>
    <t>Matt Kemp</t>
  </si>
  <si>
    <t xml:space="preserve">Nick Markakis </t>
  </si>
  <si>
    <t>Josh Hamilton</t>
  </si>
  <si>
    <t xml:space="preserve">Delmon Young </t>
  </si>
  <si>
    <t xml:space="preserve">Matt Garza </t>
  </si>
  <si>
    <t xml:space="preserve">Jake Peavy </t>
  </si>
  <si>
    <t>Justin Verlander</t>
  </si>
  <si>
    <t>Hong-Chih Kuo</t>
  </si>
  <si>
    <t>Darren Oliver*</t>
  </si>
  <si>
    <t>Frank Francisco</t>
  </si>
  <si>
    <t>Barry Zito*</t>
  </si>
  <si>
    <t>Bob Howry</t>
  </si>
  <si>
    <t>Jose Contreras</t>
  </si>
  <si>
    <t>Guillermo Mota</t>
  </si>
  <si>
    <t>Prince Fielder*</t>
  </si>
  <si>
    <t>Jake Westbrook</t>
  </si>
  <si>
    <t>Hiroki Kuroda</t>
  </si>
  <si>
    <t>Martin Prado</t>
  </si>
  <si>
    <t>John Buck</t>
  </si>
  <si>
    <t xml:space="preserve">Ian Kinsler </t>
  </si>
  <si>
    <t>Melvin Mora</t>
  </si>
  <si>
    <t xml:space="preserve">BJ Upton </t>
  </si>
  <si>
    <t>Brendan Ryan</t>
  </si>
  <si>
    <t>Mark Reynolds</t>
  </si>
  <si>
    <t>Marlon Byrd</t>
  </si>
  <si>
    <t>Michael Bourn</t>
  </si>
  <si>
    <t xml:space="preserve">Jay Bruce </t>
  </si>
  <si>
    <t>Dan Haren</t>
  </si>
  <si>
    <t>Chris Young</t>
  </si>
  <si>
    <t>Kyle Lohse</t>
  </si>
  <si>
    <t>Jarrod Washburn</t>
  </si>
  <si>
    <t>Jose Arredondo  </t>
  </si>
  <si>
    <t>Brad Ziegler</t>
  </si>
  <si>
    <t>Maicer Izturis#</t>
  </si>
  <si>
    <t>Franklin Gutierrez</t>
  </si>
  <si>
    <t>A.J. Pierzynski*</t>
  </si>
  <si>
    <t>Albert Pujols</t>
  </si>
  <si>
    <t>Jason Bay</t>
  </si>
  <si>
    <t>Chris Carpenter</t>
  </si>
  <si>
    <t>Closer</t>
  </si>
  <si>
    <t>Roster Count</t>
  </si>
  <si>
    <t xml:space="preserve">Shortstop </t>
  </si>
  <si>
    <t xml:space="preserve">Chris Iannetta </t>
  </si>
  <si>
    <t xml:space="preserve">Jeff Keppinger </t>
  </si>
  <si>
    <t>Chone Figgins</t>
  </si>
  <si>
    <t>Randy Winn</t>
  </si>
  <si>
    <t>Ryan Raburn</t>
  </si>
  <si>
    <t xml:space="preserve">Cole Hamels </t>
  </si>
  <si>
    <t>Roy Halladay</t>
  </si>
  <si>
    <t>Ryan Franklin</t>
  </si>
  <si>
    <t>Carl Pavano</t>
  </si>
  <si>
    <t xml:space="preserve">Zach Miner </t>
  </si>
  <si>
    <t>Mike Gonzalez</t>
  </si>
  <si>
    <t>Renyel Pinto</t>
  </si>
  <si>
    <t>Mike Adams</t>
  </si>
  <si>
    <t>Vladimir Guerrero</t>
  </si>
  <si>
    <t>Manny Ramirez</t>
  </si>
  <si>
    <t>Jair Jurrjens</t>
  </si>
  <si>
    <t>Alexei Ramirez</t>
  </si>
  <si>
    <t>Mike Aviles</t>
  </si>
  <si>
    <t xml:space="preserve">James Loney </t>
  </si>
  <si>
    <t xml:space="preserve">Jered Weaver </t>
  </si>
  <si>
    <t xml:space="preserve">Ricky Nolasco </t>
  </si>
  <si>
    <t>Jose Valverde</t>
  </si>
  <si>
    <t>Marcus Thames</t>
  </si>
  <si>
    <t>Ramon Santiago#</t>
  </si>
  <si>
    <t>Nick Swisher</t>
  </si>
  <si>
    <t>Grady Sizemore*</t>
  </si>
  <si>
    <t xml:space="preserve">Russell Martin </t>
  </si>
  <si>
    <t xml:space="preserve">Kendry Morales </t>
  </si>
  <si>
    <t>Nomar Garciaparra</t>
  </si>
  <si>
    <t xml:space="preserve">Jason Kubel </t>
  </si>
  <si>
    <t>Andre Ethier</t>
  </si>
  <si>
    <t>Bill Hall</t>
  </si>
  <si>
    <t xml:space="preserve">Chris Young </t>
  </si>
  <si>
    <t>Claudio Vargas</t>
  </si>
  <si>
    <t>JP Howell</t>
  </si>
  <si>
    <t>Bobby Jenks</t>
  </si>
  <si>
    <t>Brian Shouse</t>
  </si>
  <si>
    <t>Josh Beckett</t>
  </si>
  <si>
    <t>Todd Wellemeyer</t>
  </si>
  <si>
    <t>Carlos Beltran#</t>
  </si>
  <si>
    <t>Paul Maholm*</t>
  </si>
  <si>
    <t>Mike Hampton*</t>
  </si>
  <si>
    <t>Alex Cora*</t>
  </si>
  <si>
    <t>Russell Branyan*</t>
  </si>
  <si>
    <t>Chad Tracy*</t>
  </si>
  <si>
    <t>Tom Gorzelanny*</t>
  </si>
  <si>
    <t>Fernando Tatis</t>
  </si>
  <si>
    <t xml:space="preserve">Miguel Montero </t>
  </si>
  <si>
    <t>Mike Jacobs</t>
  </si>
  <si>
    <t>David Eckstein</t>
  </si>
  <si>
    <t>Yunel Escobar</t>
  </si>
  <si>
    <t>Adrian Beltre</t>
  </si>
  <si>
    <t xml:space="preserve">Hunter Pence </t>
  </si>
  <si>
    <t xml:space="preserve">Chad Billingsley </t>
  </si>
  <si>
    <t xml:space="preserve">Tim Lincecum </t>
  </si>
  <si>
    <t>Roy Oswalt</t>
  </si>
  <si>
    <t xml:space="preserve">Kyle Kendrick </t>
  </si>
  <si>
    <t>The Isotopes waive Ross Ohlendorf (2012/$2.25MM) to make room for El Hombre.</t>
  </si>
  <si>
    <t>The Arthritics waive Manny Corpas (2011/$250K) to make room for Carpenter.</t>
  </si>
  <si>
    <t>The Arthritics waive Donaldson, Bell, Klinker, Greene, and Nava - all minor leaguers</t>
  </si>
  <si>
    <t>The Notting Ham Fighters are waiving/releasing from their minor league roster: Pitchers Edgar Garcia and Ethan Martin</t>
  </si>
  <si>
    <t>Gf - trd NHF 07/11</t>
  </si>
  <si>
    <t>Gfd - trade NHF 07/11</t>
  </si>
  <si>
    <t>Traded from the Ham Fighters 07/11/11</t>
  </si>
  <si>
    <t>Traded from the Ham Fighters 07/13/11</t>
  </si>
  <si>
    <t>Craig Kimbrel, RP, ATL</t>
  </si>
  <si>
    <t>Gerrit Cole, P, Pirates</t>
  </si>
  <si>
    <t>Jackholes (formerly Rainers)</t>
  </si>
  <si>
    <t>Joe Wieland, P, SDP</t>
  </si>
  <si>
    <t>Landsharks</t>
  </si>
  <si>
    <t>Matt Barnes, P, BOS</t>
  </si>
  <si>
    <t>Robbie Erlin, LHP, SDP</t>
  </si>
  <si>
    <t>Dillon Gee, P, NYM</t>
  </si>
  <si>
    <t>Carlos Martinez, SP, STL</t>
  </si>
  <si>
    <t>Anthony Rizzo, 1B, SDP</t>
  </si>
  <si>
    <t>Trevor Bauer, P, ARI</t>
  </si>
  <si>
    <t>Devin Mesoraco, C, CIN</t>
  </si>
  <si>
    <t>Bubba Starling, OF, KC</t>
  </si>
  <si>
    <t>Danny Hultzen, SP, SEA</t>
  </si>
  <si>
    <t>Anthony Rendon, 3B, WSH</t>
  </si>
  <si>
    <t>Mark Trumbo, 1B, LAA</t>
  </si>
  <si>
    <t>Antonio Bastardo, RP, PHL</t>
  </si>
  <si>
    <t>Vance Worley, P, PHI</t>
  </si>
  <si>
    <t>Javy Guerra, RP, LAD</t>
  </si>
  <si>
    <t>Alex Meyer, P, WSH</t>
  </si>
  <si>
    <t>Alex Cobb, P, TBR</t>
  </si>
  <si>
    <t>Ham Fighters</t>
  </si>
  <si>
    <t>Dylan Bundy, RHP, BAL</t>
  </si>
  <si>
    <t>Nick Castellanos, 3B</t>
  </si>
  <si>
    <t>Paul Goldschmidt, 1B, AZ</t>
  </si>
  <si>
    <t xml:space="preserve">Jacoby Ellsbury </t>
  </si>
  <si>
    <t>Ramon Hernandez</t>
  </si>
  <si>
    <t>Josh Johnson</t>
  </si>
  <si>
    <t>Torii Hunter</t>
  </si>
  <si>
    <t>Count</t>
  </si>
  <si>
    <t>ACLs waive Barnese (m), Benson (m), Havens (m) and McNutt (m)</t>
  </si>
  <si>
    <t>By Proxy, Scurvy Dogs waive Brett Eibner, minors.</t>
  </si>
  <si>
    <t>Spits waive Delin Betances</t>
  </si>
  <si>
    <t>Scurvy Dogs waive Jiovanni Mier - minors</t>
  </si>
  <si>
    <t>Bombers waive Hobgood</t>
  </si>
  <si>
    <t>Isotopes waive Blake Tekotte, OF, SDP, Minors</t>
  </si>
  <si>
    <t>Damage waives Cesar Carrillo  &amp;  Adrian Salcedo </t>
  </si>
  <si>
    <t> Jorge Bonifacio, KCR, OF</t>
  </si>
  <si>
    <t> Daniel Norris, TOR, SP</t>
  </si>
  <si>
    <t> Yordano Ventura, KCR, SP</t>
  </si>
  <si>
    <t> Matt Adams, STL, 1B</t>
  </si>
  <si>
    <t> Domingo Santana, HOU, OF</t>
  </si>
  <si>
    <t> Austin Hedges, SDP, C</t>
  </si>
  <si>
    <t> Sean Doolittle, OAK,RP</t>
  </si>
  <si>
    <t>Gfd - traded from Felons</t>
  </si>
  <si>
    <t>AJ Burnett</t>
  </si>
  <si>
    <t>Jimmy Rollins</t>
  </si>
  <si>
    <t>Leo Nunez</t>
  </si>
  <si>
    <t>Sean Burnett</t>
  </si>
  <si>
    <t>Jose Lopez</t>
  </si>
  <si>
    <t>Juan Pierre</t>
  </si>
  <si>
    <t>Aaron Harang</t>
  </si>
  <si>
    <t>Alberto Callaspo</t>
  </si>
  <si>
    <t>Melky Cabrera</t>
  </si>
  <si>
    <t>The Arthritics say a fond farewell to Cole Hamels (2011) and welcome Jonathan Sanchez (2012) from the Felons.</t>
  </si>
  <si>
    <t>Isotopes deal Gerardo Parra (minors) to the Felons for Carlos Marmol (2010).</t>
  </si>
  <si>
    <t>The hotdogs trade Curtis Granderson ('10) and give the Arthritics their 5th rd. pick back for Ryan Franklin ('10) and Jeff Keppinger ('10).</t>
  </si>
  <si>
    <t>Jed Lowrie</t>
  </si>
  <si>
    <t>Scott Baker</t>
  </si>
  <si>
    <t>Randy Wolf</t>
  </si>
  <si>
    <t>Brandon Inge</t>
  </si>
  <si>
    <t>Jose Bautista</t>
  </si>
  <si>
    <t>Adam Kennedy</t>
  </si>
  <si>
    <t>Yorvit Torrealba</t>
  </si>
  <si>
    <t>Ervin Santana</t>
  </si>
  <si>
    <t>Exeter Red Stockings</t>
  </si>
  <si>
    <t>Jeff Francoeur</t>
  </si>
  <si>
    <t>The Notting Ham Fighters have traded their 6th rd pick in the coming MiL draft to the Thunder Bay Damage for middle infielder Jamey Carroll ($250K/2012).</t>
  </si>
  <si>
    <t>Signed 2010 FA - trd TBD 02/11</t>
  </si>
  <si>
    <t>The Hotdogs waive Erik Bedard SP, (2011/GF) to make room for Jurrjens</t>
  </si>
  <si>
    <t>Drillers waive Josh Fields, 3B</t>
  </si>
  <si>
    <t>The Cagey Bee cuts former OF now RP Brian Anderson GF 11</t>
  </si>
  <si>
    <t>Bombers waive Aaron Rowand (2011) CF.</t>
  </si>
  <si>
    <t>Danny Valencia</t>
  </si>
  <si>
    <t>Gerald Posey</t>
  </si>
  <si>
    <t>Gaby Sanchez</t>
  </si>
  <si>
    <t>Cagey Bee</t>
  </si>
  <si>
    <t>Hotdogs</t>
  </si>
  <si>
    <t>Rainers (formerly Madmen)</t>
  </si>
  <si>
    <t>Landsharks (formerly Posse)</t>
  </si>
  <si>
    <t>Bombers</t>
  </si>
  <si>
    <t>Arthritics</t>
  </si>
  <si>
    <t>Spits</t>
  </si>
  <si>
    <t>Isotopes</t>
  </si>
  <si>
    <t>Drillers</t>
  </si>
  <si>
    <t>Ham Fighters (formerly Scrapheap)</t>
  </si>
  <si>
    <t>Damage (formerly Swingers)</t>
  </si>
  <si>
    <t>Felons</t>
  </si>
  <si>
    <t>East Coast Bias (formerly Titans)</t>
  </si>
  <si>
    <t>ACLs</t>
  </si>
  <si>
    <t>Yazoo Wallbangers (contracted)</t>
  </si>
  <si>
    <t>Exeter Red Stockings (contracted)</t>
  </si>
  <si>
    <t>Trades involving draft picks</t>
  </si>
  <si>
    <t>Traded from the Isotopes 1/18/2011</t>
  </si>
  <si>
    <t>Traded from the ACLs 1/18/2011</t>
  </si>
  <si>
    <t>Traded from the Felons 1/21/2011</t>
  </si>
  <si>
    <t>Traded from the Damage 1/22/2011</t>
  </si>
  <si>
    <t>Traded from the Arthritics 1/24/2011</t>
  </si>
  <si>
    <t>Traded from the Damage 2/12/2011</t>
  </si>
  <si>
    <t>Traded from the Hotdogs 2/18/2011</t>
  </si>
  <si>
    <t>Traded from the Ham Fighters 2/19/2011</t>
  </si>
  <si>
    <t>Landsharks waive Venable and Soriano.  Soriano claimed by the Cagey Bee.</t>
  </si>
  <si>
    <t>Signed 2010 FA - clm frm ml 02/11</t>
  </si>
  <si>
    <t>Landsharks Waive Joel Harnahan. Claimed by the Biases.</t>
  </si>
  <si>
    <t>Drillers waive Aaron Miles, R Baldelli, C Monroe, S Schumaker, Nyjer Morgan, Tom Glavine, Brandon McCarthy, Carlos Delgado.  Morgan claimed by the Cagey Bee.</t>
  </si>
  <si>
    <t>Nyjer Morgan</t>
  </si>
  <si>
    <t>Waived by Drillers, clm 02/11</t>
  </si>
  <si>
    <t>Joel Hanrahan</t>
  </si>
  <si>
    <t>Waived by the ML, clm by ECB 02/11</t>
  </si>
  <si>
    <t>Placido Polanco</t>
  </si>
  <si>
    <t>Gfthd - Traded from Posse</t>
  </si>
  <si>
    <t>Gfthd - Traded from Drillers</t>
  </si>
  <si>
    <t>Will Venable</t>
  </si>
  <si>
    <t>Ryan Roberts</t>
  </si>
  <si>
    <t>Matt Thornton</t>
  </si>
  <si>
    <t>Sergio Romo</t>
  </si>
  <si>
    <t>Edward Mujica</t>
  </si>
  <si>
    <t>Carlos Villanueva</t>
  </si>
  <si>
    <t>Jose Morales</t>
  </si>
  <si>
    <t>Francisco Liriano</t>
  </si>
  <si>
    <t>Brandon League</t>
  </si>
  <si>
    <t>The Drillers send Brandon Morrow (2012) and our 4th round minor league draft pick to the Posse for Roy Oswalt (2010) and their 5th round pick.</t>
  </si>
  <si>
    <t>Danys Baez</t>
  </si>
  <si>
    <t>Cliff Pennington</t>
  </si>
  <si>
    <t>David Ross</t>
  </si>
  <si>
    <t>Landon Powell</t>
  </si>
  <si>
    <t>Andres Torres</t>
  </si>
  <si>
    <t>Brian Duensing</t>
  </si>
  <si>
    <t>Ronny Paulino</t>
  </si>
  <si>
    <t>Chien-Ming Wang</t>
  </si>
  <si>
    <t>Freddy Garcia</t>
  </si>
  <si>
    <t>David Robertson</t>
  </si>
  <si>
    <t>Bud Norris</t>
  </si>
  <si>
    <t xml:space="preserve">Promoted 02/10 </t>
  </si>
  <si>
    <t>Mitch Stetter</t>
  </si>
  <si>
    <t>The Ham Fighters waive, for the purpose of giving them their unconditional release: Radhames Liz (2012 contract) - RP/SP (good luck in the NPL) Gil Meche (2012) - SP (good luck in retirement).</t>
  </si>
  <si>
    <t xml:space="preserve">Damage sends viciedo and minor league draft 2nd RD to Hot Dogs for carl Crawford. </t>
  </si>
  <si>
    <t>The Hotdogs trade Blaine Boyer RP, (2011, grandfathered) to the Nottingham fights for Daniel Dorn OF (minors)</t>
  </si>
  <si>
    <t>Menlo gets Brad Penny. Isotopes gets Menlo's 15th round pick.</t>
  </si>
  <si>
    <t>Grd - traded from AA</t>
  </si>
  <si>
    <t>The Isotopes trade their 1st, 8th and 3rd (originally from the Arthritics) round 2010 minor league draft picks to the Arthritics for Chone Figgins (2010) and Jonathan Sanchez (2012).</t>
  </si>
  <si>
    <t>Grnd - Trade from Yazoo</t>
  </si>
  <si>
    <t>The Isotopes trade Murphy (2012), Pelfrey (2012) and their seventh round pick in the 2010 minor league draft to the Wallbangers for Aybar (2010), Madson (2010) and their third round pick in the 2010 minor league draft.</t>
  </si>
  <si>
    <t>Doubloons send Luke Gregerson (2013 - $3.5 million), Brandon Lyon (2013 - $2.75 million) and their 6th round draft pick to the Scurvy Dogs in exchange for Marc Rzepcynski (2014 - $250k) and the Dog's 3rd round pick. Rod will confirm at his convenience.</t>
  </si>
  <si>
    <t>11 FA CH/DRFT EXP 2012/trd GD 2/13</t>
  </si>
  <si>
    <t>11 FA SI/DRFT EXP 2012/trd GD 2/13</t>
  </si>
  <si>
    <t>Promoted 12/10/trd SD 2/13</t>
  </si>
  <si>
    <t>Martin Maldanado</t>
  </si>
  <si>
    <t>Promoted 2/13</t>
  </si>
  <si>
    <t>Carlos Carrasco</t>
  </si>
  <si>
    <t>Brian Matusz</t>
  </si>
  <si>
    <t>Ross Detwiler</t>
  </si>
  <si>
    <t>Ryan Kalish</t>
  </si>
  <si>
    <t>Rule V from ACLs 01/12</t>
  </si>
  <si>
    <t>Michael Saunders</t>
  </si>
  <si>
    <t>Rule V from ML 01/12</t>
  </si>
  <si>
    <t>Rule V from CB 01/12</t>
  </si>
  <si>
    <t>Signed 2011 FA trd ML 01/12</t>
  </si>
  <si>
    <t>Motor City Madmen</t>
  </si>
  <si>
    <t>Golden Doubloons</t>
  </si>
  <si>
    <t>Overall</t>
  </si>
  <si>
    <t>School</t>
  </si>
  <si>
    <t>State</t>
  </si>
  <si>
    <t>Kenny Mathews</t>
  </si>
  <si>
    <t>Diamond Bar (Calif.) HS</t>
  </si>
  <si>
    <t>Calif.</t>
  </si>
  <si>
    <t>Mason Robbins</t>
  </si>
  <si>
    <t>George County HS, Lucedale, Miss.</t>
  </si>
  <si>
    <t>Miss.</t>
  </si>
  <si>
    <t> Corey Seager, LAD, 3B</t>
  </si>
  <si>
    <t> Rougned Odor, TEX, 2b</t>
  </si>
  <si>
    <t>Tyler Thornburg, MIL, SP</t>
  </si>
  <si>
    <t> Justin Nicolino, TOR, SP </t>
  </si>
  <si>
    <t> Kirk Nieuwenhuis, NYM, OF</t>
  </si>
  <si>
    <t> Quintin Berry, DET, OF</t>
  </si>
  <si>
    <t> Gavin Cecchini, NYM, SS</t>
  </si>
  <si>
    <t> James Ramsey, STL, OF</t>
  </si>
  <si>
    <t> Carlos Correa, HOU, SS</t>
  </si>
  <si>
    <t> Kevin Grausman, BAL, SP</t>
  </si>
  <si>
    <t> David Dahl, COL, OF</t>
  </si>
  <si>
    <t> Cory Spangenberg, SDP, 3B</t>
  </si>
  <si>
    <t> Jose Campos, NYY, SP</t>
  </si>
  <si>
    <t> Drew Smyly, DET, SP</t>
  </si>
  <si>
    <t> Lucas Giolito, WAS, P</t>
  </si>
  <si>
    <t> Aaron Sanchez, TOR, P</t>
  </si>
  <si>
    <t> Trevor Rosenthal, STL, P</t>
  </si>
  <si>
    <t> Dan Straily, OAK, P</t>
  </si>
  <si>
    <t> Felix Doubront, BOS, P</t>
  </si>
  <si>
    <t> Ryan Wheeler, ARZ, 3B</t>
  </si>
  <si>
    <t> Joe Panik, SFG, SS</t>
  </si>
  <si>
    <t> Andrelton Simmons, ATL, SS</t>
  </si>
  <si>
    <t> Lance Lynn, STL, SP</t>
  </si>
  <si>
    <t> Jhonatan Solano, WAS, C</t>
  </si>
  <si>
    <t> Josh Rutledge, COL, SS</t>
  </si>
  <si>
    <t> Tyler Moore, WAS, OF</t>
  </si>
  <si>
    <t> Jordany Valdespin, NYM, 2B</t>
  </si>
  <si>
    <t> Alen Hanson, PIT, SS</t>
  </si>
  <si>
    <t> Trevor Story, COL, SS</t>
  </si>
  <si>
    <t> Tyler Austin, NYY, OF</t>
  </si>
  <si>
    <t> Cody Buckel, TEX, SP</t>
  </si>
  <si>
    <t> Kelvin Herrera, KCR, P</t>
  </si>
  <si>
    <t> Clayton Blackburn, SFG, P</t>
  </si>
  <si>
    <t>Bombers waive Barajas (13/1.5M), Suzuki (13/1.3M), Wood (13/250K), Bray (13/250K), Sanabia (13/350K)</t>
  </si>
  <si>
    <t>Geovany Soto</t>
  </si>
  <si>
    <t>Willie Bloomquist</t>
  </si>
  <si>
    <t>Donavan Solano</t>
  </si>
  <si>
    <t>Bryan LaHair</t>
  </si>
  <si>
    <t>Gregor Blanco</t>
  </si>
  <si>
    <t>Joe Blanton</t>
  </si>
  <si>
    <t>Chris Nelson</t>
  </si>
  <si>
    <t>D.J. LeMahieu</t>
  </si>
  <si>
    <t>Delmon Young</t>
  </si>
  <si>
    <t>Craig Gentry</t>
  </si>
  <si>
    <t>Scott Atchinson</t>
  </si>
  <si>
    <t>Yovani Gallardo</t>
  </si>
  <si>
    <t>The ACLs waive Dan Johnson (2013, $250,000).</t>
  </si>
  <si>
    <t>Bombers waive Kevin Kouzmanoff</t>
  </si>
  <si>
    <t>The Scurvy Dogs have traded away Doc Halladay to the Drillers getting prospects Billy Hamilton, 2B-SS, CIN and Trevor Bauer, P, AZ in return.</t>
  </si>
  <si>
    <t>Rainers waive Brad Penny 12/1.25M, J Hammel 12/2.65M, F Lewis 11/GF, C Jackson 11/GF</t>
  </si>
  <si>
    <t>Going to Renton: SP Hiroki Kuroda LAD, 3B Pablo Sandoval SFG Going to Biases:  SP Jake McGee and 1B Brandon Belt</t>
  </si>
  <si>
    <t>Delmon Young (2012 - grandfathered) to Springfield, JP Arencibia (minors) and Zach Cox (minors) headed to the East Coast.</t>
  </si>
  <si>
    <t>Jose Tabata</t>
  </si>
  <si>
    <t>Jose Reyes</t>
  </si>
  <si>
    <t>Ian Kinsler</t>
  </si>
  <si>
    <t>CC Sabathia</t>
  </si>
  <si>
    <t>Jayson Werth</t>
  </si>
  <si>
    <t>Promoted 01/10 trd - ECB 1/11</t>
  </si>
  <si>
    <t>Promoted 7/10, Ttd from Felons 12/10</t>
  </si>
  <si>
    <t>Brandon Phillips</t>
  </si>
  <si>
    <t>Hong-chi Kuo</t>
  </si>
  <si>
    <t>Anibal Sanchez</t>
  </si>
  <si>
    <t>Michael Young</t>
  </si>
  <si>
    <t>Felons confirm trading Yovani Gallardo (sp) and their 4th rounder in the 2011 MiL Draft to the Drillers for minor leaguers Tyler Matzek (sp) and  Travis D'Arnaud (c).</t>
  </si>
  <si>
    <t>Hot Dogs waive Ausmus, Lincoln, Wilson and Rodriguez - all 2011</t>
  </si>
  <si>
    <t>Gfd - trd from FF 1/11</t>
  </si>
  <si>
    <t xml:space="preserve">Damage waive  Joe crede, 2012 at 800k, Brandon Webb, 2011 grandfather, Joey gathright, 2011 gf, Craig Hansen, 2011 gf,angel Guzman, 2011 gf </t>
  </si>
  <si>
    <t>2011 Trades</t>
  </si>
  <si>
    <t>Devin Mesoraco, c, CIN</t>
  </si>
  <si>
    <t>Cache Hogs</t>
  </si>
  <si>
    <t>Biases waive Doug Mathis</t>
  </si>
  <si>
    <t>Arthritics waive Hong-Chi Kuo ($3.75M/2013) and Justin Duchscherer ($850K/2013).  </t>
  </si>
  <si>
    <t>The ACLs waive a huge bust in Jeff Clement (2013, 0.25M).</t>
  </si>
  <si>
    <t>Biases waive Billly Wagner</t>
  </si>
  <si>
    <t>Doug Fister</t>
  </si>
  <si>
    <t>Nick Punto</t>
  </si>
  <si>
    <t>Jim R Johnson</t>
  </si>
  <si>
    <t>Scott Downs</t>
  </si>
  <si>
    <t>Casey Kotchman</t>
  </si>
  <si>
    <t>Jorge de la Rosa</t>
  </si>
  <si>
    <t>Bruce Chen</t>
  </si>
  <si>
    <t>Craig Kimbrel</t>
  </si>
  <si>
    <t>Isotopes waive Matt Diaz, 2013/$350K</t>
  </si>
  <si>
    <t>The Cagey Bee waives Delwyn Young, IF/RF, '13, $250k</t>
  </si>
  <si>
    <t>The Cagey Bee waives RP Garrett Olson, '13 $250k</t>
  </si>
  <si>
    <t>Gfd - trd ECB - claimed from SI</t>
  </si>
  <si>
    <t>Claimed from felons 02/12</t>
  </si>
  <si>
    <t>Claimed from Felons 02/12</t>
  </si>
  <si>
    <t>Cache Hogs send Carlos Gonzalez $250k (2013), Jean Segura (Minors) to the Biases for David Price $250k (2014)</t>
  </si>
  <si>
    <t>Cache Hogs send Mat Latos ($250k/2014) to the Felons for Shelby Miller (minors) </t>
  </si>
  <si>
    <t>Promoted 12/10 - trd DCCH 02/12</t>
  </si>
  <si>
    <t>Promoted 12/10 - trd ECB 02/12</t>
  </si>
  <si>
    <t>Promoted 01/10 - trd DCCH 02/12</t>
  </si>
  <si>
    <t>Christhian Martinez</t>
  </si>
  <si>
    <t>Sam LeCure</t>
  </si>
  <si>
    <t>Jarrod Saltalamcchia</t>
  </si>
  <si>
    <t>Reed Johnson</t>
  </si>
  <si>
    <t>Signed 2011 FA</t>
  </si>
  <si>
    <t>Alexi Casilla</t>
  </si>
  <si>
    <t>Juan Nicasio</t>
  </si>
  <si>
    <t>Darren Oliver</t>
  </si>
  <si>
    <t>Phil Humber</t>
  </si>
  <si>
    <t>AJ Ellis</t>
  </si>
  <si>
    <t>Bryan Petersen</t>
  </si>
  <si>
    <t>Bobby Parnell</t>
  </si>
  <si>
    <t>Orlando Hudson</t>
  </si>
  <si>
    <t>Ricky Nolasco</t>
  </si>
  <si>
    <t>Grady Sizemore</t>
  </si>
  <si>
    <t>Andy Dirks</t>
  </si>
  <si>
    <t>Scott Feldman</t>
  </si>
  <si>
    <t>Matt Downs</t>
  </si>
  <si>
    <t>Guillermo Moscoso</t>
  </si>
  <si>
    <t>Casey Jannsen</t>
  </si>
  <si>
    <t>Corey Wade</t>
  </si>
  <si>
    <t>Tony Sipp</t>
  </si>
  <si>
    <t>Joe Nathan</t>
  </si>
  <si>
    <t>Kyle Farnsworth</t>
  </si>
  <si>
    <t>Logan Ondrusek</t>
  </si>
  <si>
    <t>Chris Snyder</t>
  </si>
  <si>
    <t>Dustin Moseley</t>
  </si>
  <si>
    <t>Daniel Descalso</t>
  </si>
  <si>
    <t>Paul Maholm</t>
  </si>
  <si>
    <t>Shelley Duncan</t>
  </si>
  <si>
    <t>Jack Hannahan</t>
  </si>
  <si>
    <t>Ernesto Frieri</t>
  </si>
  <si>
    <t>Luis Ayala</t>
  </si>
  <si>
    <t>Tyson Ross</t>
  </si>
  <si>
    <t>Ramon Ramirez</t>
  </si>
  <si>
    <t>George Kottaras</t>
  </si>
  <si>
    <t>Casey Turgeon</t>
  </si>
  <si>
    <t>Dunedin (Fla.) HS</t>
  </si>
  <si>
    <t>Fla.</t>
  </si>
  <si>
    <t>A.J. Reed</t>
  </si>
  <si>
    <t>Terre Haute (Ind.) South HS</t>
  </si>
  <si>
    <t>Ind.</t>
  </si>
  <si>
    <t>Jharel Cotton</t>
  </si>
  <si>
    <t>Miami-Dade CC</t>
  </si>
  <si>
    <t>Josh Ake</t>
  </si>
  <si>
    <t>Hunterdon Central HS, Flemington, N.J.</t>
  </si>
  <si>
    <t>N.J.</t>
  </si>
  <si>
    <t>Jake Hansen</t>
  </si>
  <si>
    <t>Walshe HS, Fort Macleod, Alberta</t>
  </si>
  <si>
    <t>Canada</t>
  </si>
  <si>
    <t>Alexis Mercado</t>
  </si>
  <si>
    <t>Otay Ranch HS, Chula Vista, Calif.</t>
  </si>
  <si>
    <t>Jacob Decker</t>
  </si>
  <si>
    <t>Piedmont (Okla.) HS</t>
  </si>
  <si>
    <t>Okla.</t>
  </si>
  <si>
    <t>Clint Sharp</t>
  </si>
  <si>
    <t>Howard (Texas) JC</t>
  </si>
  <si>
    <t>Texas</t>
  </si>
  <si>
    <t>Andrew Marra</t>
  </si>
  <si>
    <t>St. Thomas of Villanova, Pa., HS</t>
  </si>
  <si>
    <t>Pa.</t>
  </si>
  <si>
    <t>Cole Limbaugh</t>
  </si>
  <si>
    <t>Childersburg (Ala.) HS</t>
  </si>
  <si>
    <t>Ala.</t>
  </si>
  <si>
    <t>Malcolm Clapsaddle</t>
  </si>
  <si>
    <t>Santa Fe JC</t>
  </si>
  <si>
    <t>Sean Buckle</t>
  </si>
  <si>
    <t>Woodrow Wilson HS</t>
  </si>
  <si>
    <t>East Coast Bias</t>
  </si>
  <si>
    <t>Nomads</t>
  </si>
  <si>
    <t>Unsigned 2011 Real Live MLB Picks</t>
  </si>
  <si>
    <t>North Natomas Nomads</t>
  </si>
  <si>
    <t>From the Nomads</t>
  </si>
  <si>
    <t>From the Bombers</t>
  </si>
  <si>
    <t>From the Biases</t>
  </si>
  <si>
    <t>From the Scurvy Dogs</t>
  </si>
  <si>
    <t>Bombers waive Chad Qualls - RP - 2012 - $1.5M</t>
  </si>
  <si>
    <t>John Danks</t>
  </si>
  <si>
    <t>Huston Streeet</t>
  </si>
  <si>
    <t>Vinnie Pestano</t>
  </si>
  <si>
    <t xml:space="preserve">Dustin McGowan </t>
  </si>
  <si>
    <t>Nate Robertson</t>
  </si>
  <si>
    <t>Santiago Casilla</t>
  </si>
  <si>
    <t>Matt Herges</t>
  </si>
  <si>
    <t>Eric O’Flaherty</t>
  </si>
  <si>
    <t>Bobby Seay</t>
  </si>
  <si>
    <t>Mariano Rivera</t>
  </si>
  <si>
    <t>Miguel Cabrera</t>
  </si>
  <si>
    <t>Carlos Lee</t>
  </si>
  <si>
    <t>Ben Zobrist#</t>
  </si>
  <si>
    <t>Ryan Howard</t>
  </si>
  <si>
    <t>Orlando Cabrera</t>
  </si>
  <si>
    <t xml:space="preserve">Lastings Milledge </t>
  </si>
  <si>
    <t>Curtis Granderson</t>
  </si>
  <si>
    <t>David Murphy</t>
  </si>
  <si>
    <t>Sean Marshall</t>
  </si>
  <si>
    <t>Anthony Reyes</t>
  </si>
  <si>
    <t>Edwin Jackson</t>
  </si>
  <si>
    <t>Will Ohman</t>
  </si>
  <si>
    <t>Brett Myers</t>
  </si>
  <si>
    <t>Jeremy Sowers</t>
  </si>
  <si>
    <t>Michael Wuertz</t>
  </si>
  <si>
    <t>Joe Smith</t>
  </si>
  <si>
    <t>Carl Crawford*</t>
  </si>
  <si>
    <t>Rod Barajas</t>
  </si>
  <si>
    <t>Blaine Boyer</t>
  </si>
  <si>
    <t>Josh Willingham</t>
  </si>
  <si>
    <t>Brad Lidge</t>
  </si>
  <si>
    <t>Chad Durbin</t>
  </si>
  <si>
    <t>Alex Rodriguez</t>
  </si>
  <si>
    <t>Third/First baseman</t>
  </si>
  <si>
    <t>Arthritics waive Taylor Green, INF/MIL</t>
  </si>
  <si>
    <t>Nomads waive Chad James and Chris Marrero who are both minor leaguers</t>
  </si>
  <si>
    <t>Bombers waive Ronald Torreyes, 2B, Reds</t>
  </si>
  <si>
    <t>Damage waives Henry Sosa &amp; Fautino De Los Santos</t>
  </si>
  <si>
    <t>ACLs waive Phillippe Aumont</t>
  </si>
  <si>
    <t>Cagey Bee waives Tim Alderson, Michael Fisher</t>
  </si>
  <si>
    <t>The Nomads waive Ryan Flaherty, minors</t>
  </si>
  <si>
    <t>Cache Hogs waive Tyler Pastornicky, SS, Atl</t>
  </si>
  <si>
    <t>Isotopes waive Darwin Barney, minors</t>
  </si>
  <si>
    <t>Damage waives Juan Duran &amp; Charlie Blackmon</t>
  </si>
  <si>
    <t>Arthritics waive Aaron Miller, minors</t>
  </si>
  <si>
    <t>The Cagey Bee waive Manny Parra, P MIL</t>
  </si>
  <si>
    <t>Cache Hogs waive James Darnell, 3B-OF, SD</t>
  </si>
  <si>
    <t>Cagey Bee waive Victor Garate, P</t>
  </si>
  <si>
    <t>Cache Hogs waive Simon Castro, P, ChiSox</t>
  </si>
  <si>
    <t>Damage waives Carlos Triunfel</t>
  </si>
  <si>
    <t>Cache Hogs waive Joe Wieland, P, SD (claimed by Arthritics)</t>
  </si>
  <si>
    <t>Homer waives Grant Green, OF (Claimed by Isotopes)</t>
  </si>
  <si>
    <t>Arthritics waive Angelo Songco, OF LAD (minors)</t>
  </si>
  <si>
    <t>Cagey Bee waive Jaff Decker, 1B SDG</t>
  </si>
  <si>
    <t>Damage waive Jed Bradley</t>
  </si>
  <si>
    <t>The Cagey Bee waive Mike Watt, SP SDG</t>
  </si>
  <si>
    <t>Cache Hogs waive Alex Dickerson, P, 1B</t>
  </si>
  <si>
    <t>Damage waives Neil Ramirez</t>
  </si>
  <si>
    <t>Tyler Cloyd, PHI, RHP</t>
  </si>
  <si>
    <t>Jordan Danks, CHW, OF</t>
  </si>
  <si>
    <t>Shawn Tolleson, LAD, P</t>
  </si>
  <si>
    <t>A.J. Pollack, ARZ, OF</t>
  </si>
  <si>
    <t>Dillon Howard, CLE, P</t>
  </si>
  <si>
    <t>Jonathon Pettibone, PHI, P</t>
  </si>
  <si>
    <t>Nestor Molina, CHW, P</t>
  </si>
  <si>
    <t>Dan Vogelbach, CHC, 1B</t>
  </si>
  <si>
    <t>Edwar Cabrera, COL, P</t>
  </si>
  <si>
    <t>Adam Conley, MIA, SP</t>
  </si>
  <si>
    <t>Jose Berrios, MIN, P</t>
  </si>
  <si>
    <t>Nolan Fontana, HOS, SS</t>
  </si>
  <si>
    <t>Christian Villanueva, TEX, 3B</t>
  </si>
  <si>
    <t>Moises Sierra, TOR, OF</t>
  </si>
  <si>
    <t>Zach McAllister, CLE, P</t>
  </si>
  <si>
    <t>Luke Bard, MIN, P</t>
  </si>
  <si>
    <t>JR Graham, ATL, P</t>
  </si>
  <si>
    <t>Cody Allen, CLE, SP</t>
  </si>
  <si>
    <t>Alexi Amarista, CHC, SS</t>
  </si>
  <si>
    <t>Lucas Luetge, SEA, P</t>
  </si>
  <si>
    <t>Donn Roach, SDP, P</t>
  </si>
  <si>
    <t>Andrew Romine, LAA, SS</t>
  </si>
  <si>
    <t>Sandy Leone, WAS, C</t>
  </si>
  <si>
    <t>Corey Brown, WAS, OF</t>
  </si>
  <si>
    <t>Brad Boxberger, SDP, P</t>
  </si>
  <si>
    <t>Wily Peralta, MIL, P</t>
  </si>
  <si>
    <t>Will Swanner, COL, C</t>
  </si>
  <si>
    <t>Jorge Alfaro, TEX, C</t>
  </si>
  <si>
    <t>Marcus Stroman, TOR, P</t>
  </si>
  <si>
    <t>Jeff Locke, PIT, P</t>
  </si>
  <si>
    <t>Nick Maronde, LAA, P</t>
  </si>
  <si>
    <t>Matt Skole, WAS, 3B</t>
  </si>
  <si>
    <t>Grant Green, OAK, OF</t>
  </si>
  <si>
    <t>Justin Grimm, TEX, SP</t>
  </si>
  <si>
    <t>Chris Parmelee, MIN, 1B</t>
  </si>
  <si>
    <t>Chris Owings, ARZ, SS</t>
  </si>
  <si>
    <t>Adys Portillo, SDP, P</t>
  </si>
  <si>
    <t>Shane Watson, PHI, RHP</t>
  </si>
  <si>
    <t>Nathan Karns, WAS, P</t>
  </si>
  <si>
    <t>Johnny Hellweg, LAA, SP</t>
  </si>
  <si>
    <t>Jacob T Realmuto, MIA, C</t>
  </si>
  <si>
    <t>David Phelps, NYY, P</t>
  </si>
  <si>
    <t>Hunter Morris, MIL, 1B</t>
  </si>
  <si>
    <t>Taylor Lindsy, LAA, 2B</t>
  </si>
  <si>
    <t>Hector Sanchez, SFG, C</t>
  </si>
  <si>
    <t>Michael Fulmer, NYM, P</t>
  </si>
  <si>
    <t>Welington Castillo, CHC, C</t>
  </si>
  <si>
    <t>Jesus Aguilar, CLE, 1B</t>
  </si>
  <si>
    <t>Carter Capps, SEA, P</t>
  </si>
  <si>
    <t>The ACLs waive Jason Varitek (2012, $250,000).</t>
  </si>
  <si>
    <t>The ACLs release Nick Blackburn (2013, $250,000).</t>
  </si>
  <si>
    <t>The Drillers release Jeff Fulchino (2012, $1M).</t>
  </si>
  <si>
    <t>Rattlers waive OF Daniel Dorn</t>
  </si>
  <si>
    <t>Cache Hogs send their 4.11 and 5.11 picks to the Nomads for Pick 3.14. </t>
  </si>
  <si>
    <t>Signed 2012 FA/trd WCR 12/12</t>
  </si>
  <si>
    <t>Signed 2012 FA trd WCR 12/12</t>
  </si>
  <si>
    <t>11 FA ML/DRFT EXP 2012/trd GD 12/12</t>
  </si>
  <si>
    <t>Dayan Viciedo</t>
  </si>
  <si>
    <t>Mike Minor</t>
  </si>
  <si>
    <t>Dustin Ackley</t>
  </si>
  <si>
    <t>AJ Griffin</t>
  </si>
  <si>
    <t>Jose Quintana</t>
  </si>
  <si>
    <t>Yonder Alonso</t>
  </si>
  <si>
    <t>Noah Syndergaard, TOR, P</t>
  </si>
  <si>
    <t>Addison Russell, OAK, 3B</t>
  </si>
  <si>
    <t>Steve Lombardozzi, WAS, 2B</t>
  </si>
  <si>
    <t>David Cooper, TOR, 1B</t>
  </si>
  <si>
    <t>Gregory Polanco, PIT, OF</t>
  </si>
  <si>
    <t>Carlos Sanchez, CWS, 3B</t>
  </si>
  <si>
    <t>Alex Castellanos, LAD, 3B</t>
  </si>
  <si>
    <t>Eddie Butler, COL, P</t>
  </si>
  <si>
    <t>Ramon Flores, NYY, CF</t>
  </si>
  <si>
    <t>Erury Perez, WAS, CF</t>
  </si>
  <si>
    <t>Tommy Joseph, PHI, C</t>
  </si>
  <si>
    <t>Mike Foltynewicz, HOU, P</t>
  </si>
  <si>
    <t>Christian Bethancourt, ATL, C</t>
  </si>
  <si>
    <t>Damage waives Deck McGuire</t>
  </si>
  <si>
    <t>Ineligible</t>
  </si>
  <si>
    <t>de la Rosa</t>
  </si>
  <si>
    <t>Rubby</t>
  </si>
  <si>
    <t>LAD</t>
  </si>
  <si>
    <t>CHW</t>
  </si>
  <si>
    <t>Dominguez</t>
  </si>
  <si>
    <t>FLA</t>
  </si>
  <si>
    <t>Duffy</t>
  </si>
  <si>
    <t>Eovaldi</t>
  </si>
  <si>
    <t>Nathan</t>
  </si>
  <si>
    <t>Erlin</t>
  </si>
  <si>
    <t>Robbie</t>
  </si>
  <si>
    <t>SDP</t>
  </si>
  <si>
    <t>Familia</t>
  </si>
  <si>
    <t>Jeurys</t>
  </si>
  <si>
    <t>NYM</t>
  </si>
  <si>
    <t>Federowicz</t>
  </si>
  <si>
    <t>ss</t>
  </si>
  <si>
    <t>lhp</t>
  </si>
  <si>
    <t>Gee</t>
  </si>
  <si>
    <t>Dillon</t>
  </si>
  <si>
    <t>Giavotella</t>
  </si>
  <si>
    <t>Johnny</t>
  </si>
  <si>
    <t>2b</t>
  </si>
  <si>
    <t>Gilmartin</t>
  </si>
  <si>
    <t>Sean</t>
  </si>
  <si>
    <t>Goldschmidt</t>
  </si>
  <si>
    <t>Paul</t>
  </si>
  <si>
    <t>Gose</t>
  </si>
  <si>
    <t>Gray</t>
  </si>
  <si>
    <t>Sonny</t>
  </si>
  <si>
    <t>Guerrieri</t>
  </si>
  <si>
    <t>Gyorko</t>
  </si>
  <si>
    <t>Jedd</t>
  </si>
  <si>
    <t>Hamilton</t>
  </si>
  <si>
    <t>Billy</t>
  </si>
  <si>
    <t>2B-SS</t>
  </si>
  <si>
    <t>Hendriks</t>
  </si>
  <si>
    <t>Liam</t>
  </si>
  <si>
    <t>Hicks</t>
  </si>
  <si>
    <t>Aaron </t>
  </si>
  <si>
    <t>Hoes</t>
  </si>
  <si>
    <t>LJ</t>
  </si>
  <si>
    <t>Hultzen</t>
  </si>
  <si>
    <t>Hutchinson</t>
  </si>
  <si>
    <t>Michel </t>
  </si>
  <si>
    <t>Jacobs</t>
  </si>
  <si>
    <t>FL</t>
  </si>
  <si>
    <t>Jenkins</t>
  </si>
  <si>
    <t>Tyrell</t>
  </si>
  <si>
    <t>TB</t>
  </si>
  <si>
    <t>Jungmann</t>
  </si>
  <si>
    <t>Knapp</t>
  </si>
  <si>
    <t>Lavarnway</t>
  </si>
  <si>
    <t>BOS </t>
  </si>
  <si>
    <t>Lemmerman</t>
  </si>
  <si>
    <t>Lindor</t>
  </si>
  <si>
    <t>Loux</t>
  </si>
  <si>
    <t>Barrett</t>
  </si>
  <si>
    <t>Mahtook</t>
  </si>
  <si>
    <t>Miki</t>
  </si>
  <si>
    <t>Marisnick</t>
  </si>
  <si>
    <t>of</t>
  </si>
  <si>
    <t>Marte</t>
  </si>
  <si>
    <t>Starling</t>
  </si>
  <si>
    <t>Leonys</t>
  </si>
  <si>
    <t>JD</t>
  </si>
  <si>
    <t>Kenneth</t>
  </si>
  <si>
    <t>Mesoraco</t>
  </si>
  <si>
    <t>Devin</t>
  </si>
  <si>
    <t>c</t>
  </si>
  <si>
    <t>Middlebrooks</t>
  </si>
  <si>
    <t>Will</t>
  </si>
  <si>
    <t>Myer</t>
  </si>
  <si>
    <t>WSH</t>
  </si>
  <si>
    <t>Nelson</t>
  </si>
  <si>
    <t>Nimmo</t>
  </si>
  <si>
    <t>Olt</t>
  </si>
  <si>
    <t>ARI</t>
  </si>
  <si>
    <t>Parra</t>
  </si>
  <si>
    <t>Pastornicky</t>
  </si>
  <si>
    <t>Paxton</t>
  </si>
  <si>
    <t>Peacock</t>
  </si>
  <si>
    <t>Brad</t>
  </si>
  <si>
    <t>Salvador</t>
  </si>
  <si>
    <t>Jeremy Jeffress</t>
  </si>
  <si>
    <t>Stetson Allie, RHP, Pirates</t>
  </si>
  <si>
    <t>Brandon Workman, RHP, Red Sox</t>
  </si>
  <si>
    <t>Brett Eibner, RHP/OF, Royals</t>
  </si>
  <si>
    <t>Joshua Sale, OF, Rays</t>
  </si>
  <si>
    <t>Kaleb Cowart, RHP, Angels</t>
  </si>
  <si>
    <t>Kolbrin Vitek, 2B, Red Sox</t>
  </si>
  <si>
    <t>Alex Wimmers, RHP, Twins</t>
  </si>
  <si>
    <t>Kellin Deglin, C, Rangers</t>
  </si>
  <si>
    <t>Christian Yelich, 1B, Marlins</t>
  </si>
  <si>
    <t>Gary Brown, CF, Giants</t>
  </si>
  <si>
    <t>Kyle Parker, RF, Rockies</t>
  </si>
  <si>
    <t>Jesse Biddle, LHP, Phillies</t>
  </si>
  <si>
    <t>Cameron Bedrosian, RHP, Angels</t>
  </si>
  <si>
    <t>Sonoran Hotdogs</t>
  </si>
  <si>
    <t>Felons trade Gabe Kapler, of, 2011 for Tim Alderson, rhp, MiL of the DC Cagey Bee.</t>
  </si>
  <si>
    <t>4 - Puget Sound Posse - Skipped</t>
  </si>
  <si>
    <t>Brandon Laird, 3b, Yankees</t>
  </si>
  <si>
    <t>Zach Lee (SP), LAD</t>
  </si>
  <si>
    <t>Done</t>
  </si>
  <si>
    <t>Adeiny Hechavarria, ss, Blue Jays.</t>
  </si>
  <si>
    <t>Sergio Santos, rhp, White Sox</t>
  </si>
  <si>
    <t>Tyler Chatwood, rhp, Angels</t>
  </si>
  <si>
    <t>Commissioners' pick</t>
  </si>
  <si>
    <t>Traded from the Madmen 7/29/09 - Commissioners' pick</t>
  </si>
  <si>
    <t>Mitch Moreland, OF, Texas</t>
  </si>
  <si>
    <t>Michael Foltynewicz, SP</t>
  </si>
  <si>
    <t>Brandon Beachy, RHP, Braves</t>
  </si>
  <si>
    <t>Matt Klinker, RHP, CIN</t>
  </si>
  <si>
    <t>Promoted 7/10</t>
  </si>
  <si>
    <t>Vincent Mazzaro</t>
  </si>
  <si>
    <t>Alex Avila</t>
  </si>
  <si>
    <t>Gerrardo Parra</t>
  </si>
  <si>
    <t>Daniel Nava, OF, BoSox</t>
  </si>
  <si>
    <t>Invalid pick</t>
  </si>
  <si>
    <t>Hayden Simpson, RHP, Cubs</t>
  </si>
  <si>
    <t>Justin Masterson</t>
  </si>
  <si>
    <t>Justin Wilson, LHP, PIT</t>
  </si>
  <si>
    <t>Zach Lee, SP, LAD</t>
  </si>
  <si>
    <t>Marc Krauss, OF, PHX</t>
  </si>
  <si>
    <t>Ham Fighters waive (One time) Closer - Trevor Hoffman (2012/$4.25M), SP - Scott Olsen (2011/GF) and (erstwhile) OF - Jermaine Dye (2012/$1M).  </t>
  </si>
  <si>
    <t>The ACLs waive Matt Harrison (2012, grandfathered), Mitch Maier (2012, $250K) and Jayson Nix (2012, $600K) to make room for our recent signings.</t>
  </si>
  <si>
    <t>Isotopes waive Sheffield - 2012/$800K</t>
  </si>
  <si>
    <t>Biases trade 7th round pick to the Arthritics for raburn, a $2.25m/2013 lefty masher.</t>
  </si>
  <si>
    <t>Promoted 3/12</t>
  </si>
  <si>
    <t>Wilson Ramos</t>
  </si>
  <si>
    <t>Promoted 03/12</t>
  </si>
  <si>
    <t>Jesus Guzman</t>
  </si>
  <si>
    <t>Allen Craig</t>
  </si>
  <si>
    <t>Utility</t>
  </si>
  <si>
    <t>MAJOR LEAGUE</t>
  </si>
  <si>
    <t>MINOR LEAGUE</t>
  </si>
  <si>
    <t xml:space="preserve">CURRENT </t>
  </si>
  <si>
    <t xml:space="preserve"> OBLIGATIONS</t>
  </si>
  <si>
    <t>NON-ROSTER</t>
  </si>
  <si>
    <t>ROSTER SALARY</t>
  </si>
  <si>
    <t xml:space="preserve">TOTAL   </t>
  </si>
  <si>
    <t xml:space="preserve">SALARY </t>
  </si>
  <si>
    <t>Vernon Wells</t>
  </si>
  <si>
    <t>Matt Joyce</t>
  </si>
  <si>
    <t>Ubaldo Jimenez</t>
  </si>
  <si>
    <t>2009 Trades</t>
  </si>
  <si>
    <t>The Titans trade Raul Ibanez (09) to the Bombers for Tim Wakefield (10)</t>
  </si>
  <si>
    <t>The Wallbangers trade Ty Wiggington (2010) to the Master Batters for Javier Vazquez (2010).</t>
  </si>
  <si>
    <t>The Arthritics have traded Gavin Floyd (2009) to the Felons for $1.25M in cash.</t>
  </si>
  <si>
    <t>The Felons trade their 4th round draft pick in the upcoming draft (2009) to the Wallbangers for 2b Kaz Matsui (09).</t>
  </si>
  <si>
    <t>The Titans trade Jeremy Affeldt (2010) for the Wallbanger's 5th Round minor league draft pick &amp; $500k cash</t>
  </si>
  <si>
    <t>Ankeny ACLs trade Joe Beimel (2009) to the Yazoo Wallbangers for their 3rd round pick in the upcoming minor league draft.</t>
  </si>
  <si>
    <t>The Homer Spits have traded prospects Ramon Troncoso and Shooter Hunt to the Folsom Felons for catcher Yadier Molina (2009) and reliever Brian Fuentes (2009)</t>
  </si>
  <si>
    <t>Nomads trade Ben Revere (m), 4th round pick to the Madmen for Vinnie Pestano (14/800K) and Hanrahan (14/$1M)</t>
  </si>
  <si>
    <t>Aroldis Chapman</t>
  </si>
  <si>
    <t>Tim Collins</t>
  </si>
  <si>
    <t>Mark Trumbo</t>
  </si>
  <si>
    <t>Brandon Belt</t>
  </si>
  <si>
    <t>12 FA LTB/DRFT EXP 2012-trd mm 12/12</t>
  </si>
  <si>
    <t>12 FA BB/DRFT EXP 2012 - trd mm 12/12</t>
  </si>
  <si>
    <t>Anthony Rizzo</t>
  </si>
  <si>
    <t>Wade Miley</t>
  </si>
  <si>
    <t>Jose Altuve</t>
  </si>
  <si>
    <t>Blues waive Raburn (13/2.25), Pelfrey (13/350), Gardner (13/250), Knapp (m), Rodriguez (m)</t>
  </si>
  <si>
    <t>Isotopes waive Reynolds (14/$4.6M) and Uggla (13/$7.2M) - Reynolds claimed by Asterisks, Uggla not released.</t>
  </si>
  <si>
    <t>Settlement Amount</t>
  </si>
  <si>
    <t>Signed 2011 Free Agency</t>
  </si>
  <si>
    <t>David Ortiz</t>
  </si>
  <si>
    <t>Jared Weaver</t>
  </si>
  <si>
    <t>Dan Uggla</t>
  </si>
  <si>
    <t>Shin-Soo Choo</t>
  </si>
  <si>
    <t>Joakim Soria</t>
  </si>
  <si>
    <t>Robinson Cano</t>
  </si>
  <si>
    <t>David Wright</t>
  </si>
  <si>
    <t>Paul Konerko</t>
  </si>
  <si>
    <t>Adam Wainwright</t>
  </si>
  <si>
    <t>Hisanori Takahashi</t>
  </si>
  <si>
    <t>Adam Jones</t>
  </si>
  <si>
    <t>Hanley Ramirez</t>
  </si>
  <si>
    <t>Joe Mauer</t>
  </si>
  <si>
    <t>Stephen Drew</t>
  </si>
  <si>
    <t>Brian McCann</t>
  </si>
  <si>
    <t>Marquesas Landsharks</t>
  </si>
  <si>
    <t>Promoted 12/10 - trd AA</t>
  </si>
  <si>
    <t>Gary Sanchez, c, Yankees</t>
  </si>
  <si>
    <t>Chris Carpenter SP - ChC</t>
  </si>
  <si>
    <t>Jay Jackson, RHP, Cubs</t>
  </si>
  <si>
    <t>Zach Stewart P, TOR</t>
  </si>
  <si>
    <t>Francisco Peguero, OF, SF</t>
  </si>
  <si>
    <t>Jonathan Singleton, 1B</t>
  </si>
  <si>
    <t>Michael Choice, OF, Athletics</t>
  </si>
  <si>
    <t>Kenley Jansen, RP, Dodgers</t>
  </si>
  <si>
    <t>Aaron Miller, SP, LAD</t>
  </si>
  <si>
    <t>Austin Romine, Catcher, Yankees</t>
  </si>
  <si>
    <t>Promoted 07/10</t>
  </si>
  <si>
    <t>Kyle Blanks</t>
  </si>
  <si>
    <t>Skipped</t>
  </si>
  <si>
    <t>Deck McGuire, RHP, Toronto Blue Jays</t>
  </si>
  <si>
    <t>Josh Sale OF - TB</t>
  </si>
  <si>
    <t>Bryce Brentz, OF, Boston Red Sox</t>
  </si>
  <si>
    <t>Joe Benson, OF, Minnesota Twins</t>
  </si>
  <si>
    <t>Chris Sale, LHP, White Sox</t>
  </si>
  <si>
    <t>Allen Craig, OF/1B, STL</t>
  </si>
  <si>
    <t>Drew Cumberland SS, SDG</t>
  </si>
  <si>
    <t>Juan Francisco, 3B CIN</t>
  </si>
  <si>
    <t>Garrett Richards, SP</t>
  </si>
  <si>
    <t>Ian Desmond, ss, Was</t>
  </si>
  <si>
    <t>AJ Cole, p, nationals</t>
  </si>
  <si>
    <t>Tim Collins, RP, Braves</t>
  </si>
  <si>
    <t>Dylan Covey, RHP, Brewers</t>
  </si>
  <si>
    <t>Christopher Dwyer, SP, Kansas City</t>
  </si>
  <si>
    <t>Hak-Ju Lee, ss Cubs</t>
  </si>
  <si>
    <t>Michael Brantley, OF, Indians</t>
  </si>
  <si>
    <t>Kenneth "Trey" McNutt, SP, Chicago Cubs</t>
  </si>
  <si>
    <t>John Axford, RHP, Brewers</t>
  </si>
  <si>
    <t>Rex Brothers, LHP, Rockies</t>
  </si>
  <si>
    <t>Lorenzo Cain, OF</t>
  </si>
  <si>
    <t>Oswaldo Arcia, OF, Twins</t>
  </si>
  <si>
    <t>Neil Walker, 2B, PIT</t>
  </si>
  <si>
    <t>Tyler Greene, SS, STL</t>
  </si>
  <si>
    <t>David Phelps, P, Yankees</t>
  </si>
  <si>
    <t>Max Kepler-Rozycki, OF</t>
  </si>
  <si>
    <t>Wilking Rodriguez, RHP, Tampa Bay Rays</t>
  </si>
  <si>
    <t>East Coast Biases</t>
  </si>
  <si>
    <t>Renton Rainers</t>
  </si>
  <si>
    <t>X</t>
  </si>
  <si>
    <t>Legend:</t>
  </si>
  <si>
    <t>Player is eligible for hometown discount.</t>
  </si>
  <si>
    <t>Player is ineligible for hometown discount.</t>
  </si>
  <si>
    <t>Notting Ham Fighters</t>
  </si>
  <si>
    <t>Hotdogs waive Ryan Flaherty</t>
  </si>
  <si>
    <t>Rainers waive Aaron Poreda</t>
  </si>
  <si>
    <t>Posse waives Taylor Teagarden</t>
  </si>
  <si>
    <t>Spits waive Max Ramirez</t>
  </si>
  <si>
    <t>Biases waive Aaron Cunningham, Tyson Gillies, Jared Mitchell</t>
  </si>
  <si>
    <t>ACLs waive Brett DeVall</t>
  </si>
  <si>
    <t>Ham Fighters waive Billy Rowell</t>
  </si>
  <si>
    <t>Felons waive Shooter Hunt</t>
  </si>
  <si>
    <t>Hot Dogs waive Destin Hood</t>
  </si>
  <si>
    <t>Posse waives Austin Gallagher</t>
  </si>
  <si>
    <t>Rainers waive Felipe Paulino</t>
  </si>
  <si>
    <t>Arthritics waive Eric Hurley</t>
  </si>
  <si>
    <t>Ham Fighters waive Josh Smoker</t>
  </si>
  <si>
    <t>Spits waive Brad Lincoln</t>
  </si>
  <si>
    <t>Isotopes waive David Huff</t>
  </si>
  <si>
    <t>Date</t>
  </si>
  <si>
    <t xml:space="preserve">Waiver </t>
  </si>
  <si>
    <t>Isotopes waive Tyson Ross</t>
  </si>
  <si>
    <t>Arodys Vizcaino, SP</t>
  </si>
  <si>
    <t>Nick Franklin, SS</t>
  </si>
  <si>
    <t>Brett Lawrie, 2B</t>
  </si>
  <si>
    <t>Promoted 01./12</t>
  </si>
  <si>
    <t>Lucas Duda</t>
  </si>
  <si>
    <t>OBLIGATIONS</t>
  </si>
  <si>
    <t>Alexi Ogando</t>
  </si>
  <si>
    <t>Little Town Blues</t>
  </si>
  <si>
    <t>Drew Hutchison, SP, TOR</t>
  </si>
  <si>
    <t>Nicholas Tropeano, HOU, SP</t>
  </si>
  <si>
    <t>Dorssys Paulino, CLE, SS</t>
  </si>
  <si>
    <t>Brady Rodgers, HOU, SP</t>
  </si>
  <si>
    <t>Mikie Mahtook, OF, TB</t>
  </si>
  <si>
    <t> Stephen Piscotty, STL, 3B</t>
  </si>
  <si>
    <t> Deven Marrero, BOS, SS</t>
  </si>
  <si>
    <t>Hector Barbosa Division</t>
  </si>
  <si>
    <t>Will Turner Division</t>
  </si>
  <si>
    <t>DREAD PIRATE ROBERTS</t>
  </si>
  <si>
    <t>Inigo Montoya Division</t>
  </si>
  <si>
    <t>Miracle Max Division</t>
  </si>
  <si>
    <t>CAPTAIN JACK SPARROW</t>
  </si>
  <si>
    <t>HECTOR BARBOSA DIVISION</t>
  </si>
  <si>
    <t>WILL TURNER DIVISION</t>
  </si>
  <si>
    <t>INIGO MONTOYA DIVISION</t>
  </si>
  <si>
    <t>MIRACLE MAX DIVISION</t>
  </si>
  <si>
    <t>Wilking Rodriguez, RHP, TBR</t>
  </si>
  <si>
    <t>Adeiny Heachavarria, SS, TOR</t>
  </si>
  <si>
    <t xml:space="preserve">Lars Anderson, 1B, BOS </t>
  </si>
  <si>
    <t>Guillermo Pimentel, OF, SEA</t>
  </si>
  <si>
    <t>Randall Delgado - SP, ATL</t>
  </si>
  <si>
    <t>Yorman Rodriguez, OF, CIN</t>
  </si>
  <si>
    <t>Donovan Tate, OF, SD</t>
  </si>
  <si>
    <t>Zach Wheeler, RHP, SF</t>
  </si>
  <si>
    <t>Mike Montgomery – P KC</t>
  </si>
  <si>
    <t>Christian Colon, SS, KC</t>
  </si>
  <si>
    <t>Angel Morales, OF, MIN</t>
  </si>
  <si>
    <t>Alex Wimmers, RHP, MIN</t>
  </si>
  <si>
    <t>Kyle Gibson, RHP, MIN</t>
  </si>
  <si>
    <t>Oswaldo Arcia, OF, MIN</t>
  </si>
  <si>
    <t>Miguel Sano, 3B, MIN</t>
  </si>
  <si>
    <t>Drew Pomeranz, LHP CLE</t>
  </si>
  <si>
    <t>Bryce Harper, WAS</t>
  </si>
  <si>
    <t>AJ Cole, p, WAS</t>
  </si>
  <si>
    <t>JJ Hoover, P, ATL</t>
  </si>
  <si>
    <t>Julio Teheran, SP, ATL</t>
  </si>
  <si>
    <t>Sean Gilmartin, P, ATL</t>
  </si>
  <si>
    <t>Gerrit Cole, P, PIT</t>
  </si>
  <si>
    <t>Bobby Borchering, 3B, AZ</t>
  </si>
  <si>
    <t>Jurickson Profar, SS, TEX</t>
  </si>
  <si>
    <t>Jake Skole, CF, TEX</t>
  </si>
  <si>
    <t>Chris Carter (1B – BOS)</t>
  </si>
  <si>
    <t>Casey Kelly, SP/SS, BOS</t>
  </si>
  <si>
    <t>Nick Hagadone, LHP, BOS</t>
  </si>
  <si>
    <t>Isotopes waive Brandon Allen $250K/2015 and Kevin Gregg $250K/2013</t>
  </si>
  <si>
    <t>Bombers waive Marlon Byrd - 2013 - $1,250,000 and Javier Vazquez - 2013 - $1,250,000</t>
  </si>
  <si>
    <t>Kicking off the 2013 trading season, the Cache Hogs send SS Asdrubal Cabrera (2.75M/2014) to the Asterisks for P Matt Harrison (3.5M/2014).</t>
  </si>
  <si>
    <t>2012 FA DCCH/Trd from DCCH</t>
  </si>
  <si>
    <t>2012 FA/TRD AA 11/12</t>
  </si>
  <si>
    <t>Promoted 06/10</t>
  </si>
  <si>
    <t>Koji Uehara</t>
  </si>
  <si>
    <t>Kenshin Kawakami,</t>
  </si>
  <si>
    <t>Bryce Harper, Nationals</t>
  </si>
  <si>
    <t>Miguel Sano, 3B, Twins</t>
  </si>
  <si>
    <t>Aroldis Chapman, Reds</t>
  </si>
  <si>
    <t>Brennan Boesch OF - Det</t>
  </si>
  <si>
    <t>Tyler Colvin, OF, Cubs</t>
  </si>
  <si>
    <t>Manny Machado, SS, BAL</t>
  </si>
  <si>
    <t>Jameson Taillon, P , PIT</t>
  </si>
  <si>
    <t>Drew Pomeranz, LHP Indians</t>
  </si>
  <si>
    <t>Simon Castro, SP, Padres</t>
  </si>
  <si>
    <t>Christian Colon, SS, Royals</t>
  </si>
  <si>
    <t>Drew Storen, Nats</t>
  </si>
  <si>
    <t>Edinson Rincon 3B, SD</t>
  </si>
  <si>
    <t>Alexi Ogando, RP, Rangers</t>
  </si>
  <si>
    <t>Jerry Sands, 1B, LAD</t>
  </si>
  <si>
    <t>Bryce Brentz, OF, Boston</t>
  </si>
  <si>
    <t>Jason Kipnis, 2B, Cleveland Indians</t>
  </si>
  <si>
    <r>
      <t>1. Cagey Bee: </t>
    </r>
    <r>
      <rPr>
        <b/>
        <sz val="10"/>
        <color indexed="8"/>
        <rFont val="ARIAL"/>
        <family val="2"/>
      </rPr>
      <t>SKIPPED</t>
    </r>
    <r>
      <rPr>
        <sz val="10"/>
        <color indexed="8"/>
        <rFont val="ARIAL"/>
        <family val="2"/>
      </rPr>
      <t> (25)</t>
    </r>
  </si>
  <si>
    <r>
      <t>2. Hotdogs: </t>
    </r>
    <r>
      <rPr>
        <b/>
        <sz val="10"/>
        <color indexed="8"/>
        <rFont val="ARIAL"/>
        <family val="2"/>
      </rPr>
      <t xml:space="preserve">DONE </t>
    </r>
    <r>
      <rPr>
        <sz val="10"/>
        <color indexed="8"/>
        <rFont val="ARIAL"/>
        <family val="2"/>
      </rPr>
      <t>(25)</t>
    </r>
  </si>
  <si>
    <r>
      <t>3. Rainers: </t>
    </r>
    <r>
      <rPr>
        <b/>
        <sz val="10"/>
        <color indexed="8"/>
        <rFont val="ARIAL"/>
        <family val="2"/>
      </rPr>
      <t>DONE</t>
    </r>
    <r>
      <rPr>
        <sz val="10"/>
        <color indexed="8"/>
        <rFont val="ARIAL"/>
        <family val="2"/>
      </rPr>
      <t> (25)</t>
    </r>
  </si>
  <si>
    <r>
      <t>4. Posse: </t>
    </r>
    <r>
      <rPr>
        <b/>
        <sz val="10"/>
        <color indexed="8"/>
        <rFont val="ARIAL"/>
        <family val="2"/>
      </rPr>
      <t>Cameron Bedrosian</t>
    </r>
    <r>
      <rPr>
        <sz val="10"/>
        <color indexed="8"/>
        <rFont val="ARIAL"/>
        <family val="2"/>
      </rPr>
      <t> (25)</t>
    </r>
  </si>
  <si>
    <r>
      <t>5. Bombers: </t>
    </r>
    <r>
      <rPr>
        <b/>
        <sz val="10"/>
        <color indexed="8"/>
        <rFont val="ARIAL"/>
        <family val="2"/>
      </rPr>
      <t>DONE</t>
    </r>
    <r>
      <rPr>
        <sz val="10"/>
        <color indexed="8"/>
        <rFont val="ARIAL"/>
        <family val="2"/>
      </rPr>
      <t> (25)</t>
    </r>
  </si>
  <si>
    <r>
      <t>6. Arthritics: </t>
    </r>
    <r>
      <rPr>
        <b/>
        <sz val="10"/>
        <color indexed="8"/>
        <rFont val="ARIAL"/>
        <family val="2"/>
      </rPr>
      <t>Lucas May, C</t>
    </r>
    <r>
      <rPr>
        <sz val="10"/>
        <color indexed="8"/>
        <rFont val="ARIAL"/>
        <family val="2"/>
      </rPr>
      <t> (25)</t>
    </r>
  </si>
  <si>
    <r>
      <t>7. Spits: </t>
    </r>
    <r>
      <rPr>
        <b/>
        <sz val="10"/>
        <color indexed="8"/>
        <rFont val="ARIAL"/>
        <family val="2"/>
      </rPr>
      <t>DONE</t>
    </r>
    <r>
      <rPr>
        <sz val="10"/>
        <color indexed="8"/>
        <rFont val="ARIAL"/>
        <family val="2"/>
      </rPr>
      <t> (25)</t>
    </r>
  </si>
  <si>
    <r>
      <t>8. Isotopes: </t>
    </r>
    <r>
      <rPr>
        <b/>
        <sz val="10"/>
        <color indexed="8"/>
        <rFont val="ARIAL"/>
        <family val="2"/>
      </rPr>
      <t>Kolbrin Vitek, 3B</t>
    </r>
    <r>
      <rPr>
        <sz val="10"/>
        <color indexed="8"/>
        <rFont val="ARIAL"/>
        <family val="2"/>
      </rPr>
      <t>  (25)</t>
    </r>
  </si>
  <si>
    <r>
      <t>9. Drillers: </t>
    </r>
    <r>
      <rPr>
        <b/>
        <sz val="10"/>
        <color indexed="8"/>
        <rFont val="ARIAL"/>
        <family val="2"/>
      </rPr>
      <t xml:space="preserve">Jesse Biddle, LHP </t>
    </r>
    <r>
      <rPr>
        <sz val="10"/>
        <color indexed="8"/>
        <rFont val="ARIAL"/>
        <family val="2"/>
      </rPr>
      <t>(25)</t>
    </r>
  </si>
  <si>
    <r>
      <t>10. Ham Fighters: </t>
    </r>
    <r>
      <rPr>
        <b/>
        <sz val="10"/>
        <color indexed="8"/>
        <rFont val="ARIAL"/>
        <family val="2"/>
      </rPr>
      <t>DONE</t>
    </r>
    <r>
      <rPr>
        <sz val="10"/>
        <color indexed="8"/>
        <rFont val="ARIAL"/>
        <family val="2"/>
      </rPr>
      <t> (25)</t>
    </r>
  </si>
  <si>
    <r>
      <t>11. Inchance: </t>
    </r>
    <r>
      <rPr>
        <b/>
        <sz val="10"/>
        <color indexed="8"/>
        <rFont val="ARIAL"/>
        <family val="2"/>
      </rPr>
      <t>SKIPPED</t>
    </r>
    <r>
      <rPr>
        <sz val="10"/>
        <color indexed="8"/>
        <rFont val="ARIAL"/>
        <family val="2"/>
      </rPr>
      <t xml:space="preserve"> (25)</t>
    </r>
  </si>
  <si>
    <r>
      <t>12. ACLs: </t>
    </r>
    <r>
      <rPr>
        <b/>
        <sz val="10"/>
        <color indexed="8"/>
        <rFont val="ARIAL"/>
        <family val="2"/>
      </rPr>
      <t>DONE </t>
    </r>
    <r>
      <rPr>
        <sz val="10"/>
        <color indexed="8"/>
        <rFont val="ARIAL"/>
        <family val="2"/>
      </rPr>
      <t>(25)</t>
    </r>
  </si>
  <si>
    <r>
      <t>13. Felons: </t>
    </r>
    <r>
      <rPr>
        <b/>
        <sz val="10"/>
        <color indexed="8"/>
        <rFont val="ARIAL"/>
        <family val="2"/>
      </rPr>
      <t xml:space="preserve">DONE </t>
    </r>
    <r>
      <rPr>
        <sz val="10"/>
        <color indexed="8"/>
        <rFont val="ARIAL"/>
        <family val="2"/>
      </rPr>
      <t>(25)</t>
    </r>
  </si>
  <si>
    <r>
      <t>14. EC Biases: </t>
    </r>
    <r>
      <rPr>
        <b/>
        <sz val="10"/>
        <color indexed="8"/>
        <rFont val="ARIAL"/>
        <family val="2"/>
      </rPr>
      <t>Casey Weathers</t>
    </r>
    <r>
      <rPr>
        <sz val="10"/>
        <color indexed="8"/>
        <rFont val="ARIAL"/>
        <family val="2"/>
      </rPr>
      <t> (25)</t>
    </r>
  </si>
  <si>
    <r>
      <t>1. Cagey Bee: </t>
    </r>
    <r>
      <rPr>
        <b/>
        <sz val="10"/>
        <color indexed="8"/>
        <rFont val="ARIAL"/>
        <family val="2"/>
      </rPr>
      <t>Kaleb Cowart, SP</t>
    </r>
    <r>
      <rPr>
        <sz val="10"/>
        <color indexed="8"/>
        <rFont val="ARIAL"/>
        <family val="2"/>
      </rPr>
      <t> (25)</t>
    </r>
  </si>
  <si>
    <r>
      <t>2. Hotdogs: </t>
    </r>
    <r>
      <rPr>
        <b/>
        <sz val="10"/>
        <color indexed="8"/>
        <rFont val="ARIAL"/>
        <family val="2"/>
      </rPr>
      <t>Casey Crosby, SP</t>
    </r>
    <r>
      <rPr>
        <sz val="10"/>
        <color indexed="8"/>
        <rFont val="ARIAL"/>
        <family val="2"/>
      </rPr>
      <t> (25)</t>
    </r>
  </si>
  <si>
    <r>
      <t>3. Rainers: </t>
    </r>
    <r>
      <rPr>
        <b/>
        <sz val="10"/>
        <color indexed="8"/>
        <rFont val="ARIAL"/>
        <family val="2"/>
      </rPr>
      <t>Engel Beltre, OF</t>
    </r>
    <r>
      <rPr>
        <sz val="10"/>
        <color indexed="8"/>
        <rFont val="ARIAL"/>
        <family val="2"/>
      </rPr>
      <t> (25)</t>
    </r>
  </si>
  <si>
    <r>
      <t>4. Posse: </t>
    </r>
    <r>
      <rPr>
        <b/>
        <sz val="10"/>
        <color indexed="8"/>
        <rFont val="ARIAL"/>
        <family val="2"/>
      </rPr>
      <t>Michael Saunders, OF</t>
    </r>
    <r>
      <rPr>
        <sz val="10"/>
        <color indexed="8"/>
        <rFont val="ARIAL"/>
        <family val="2"/>
      </rPr>
      <t> (25)</t>
    </r>
  </si>
  <si>
    <t>5. Bombers: DONE (25)</t>
  </si>
  <si>
    <r>
      <t>6. Arthritics: </t>
    </r>
    <r>
      <rPr>
        <b/>
        <sz val="10"/>
        <color indexed="8"/>
        <rFont val="ARIAL"/>
        <family val="2"/>
      </rPr>
      <t>Jonathan Lucroy, C</t>
    </r>
    <r>
      <rPr>
        <sz val="10"/>
        <color indexed="8"/>
        <rFont val="ARIAL"/>
        <family val="2"/>
      </rPr>
      <t> (24)</t>
    </r>
  </si>
  <si>
    <r>
      <t>7. Spits: </t>
    </r>
    <r>
      <rPr>
        <b/>
        <sz val="10"/>
        <color indexed="8"/>
        <rFont val="ARIAL"/>
        <family val="2"/>
      </rPr>
      <t>Randal Grichuk, OF</t>
    </r>
    <r>
      <rPr>
        <sz val="10"/>
        <color indexed="8"/>
        <rFont val="ARIAL"/>
        <family val="2"/>
      </rPr>
      <t> (25)</t>
    </r>
  </si>
  <si>
    <r>
      <t>8. Isotopes: </t>
    </r>
    <r>
      <rPr>
        <b/>
        <sz val="10"/>
        <color indexed="8"/>
        <rFont val="ARIAL"/>
        <family val="2"/>
      </rPr>
      <t>Nick Hagadone, LHP</t>
    </r>
    <r>
      <rPr>
        <sz val="10"/>
        <color indexed="8"/>
        <rFont val="ARIAL"/>
        <family val="2"/>
      </rPr>
      <t> (25)</t>
    </r>
  </si>
  <si>
    <r>
      <t>9. Drillers: </t>
    </r>
    <r>
      <rPr>
        <b/>
        <sz val="10"/>
        <color indexed="8"/>
        <rFont val="ARIAL"/>
        <family val="2"/>
      </rPr>
      <t xml:space="preserve">Tyler Skaggs, LHP </t>
    </r>
    <r>
      <rPr>
        <sz val="10"/>
        <color indexed="8"/>
        <rFont val="ARIAL"/>
        <family val="2"/>
      </rPr>
      <t>(25)</t>
    </r>
  </si>
  <si>
    <r>
      <t>10. Ham Fighters: </t>
    </r>
    <r>
      <rPr>
        <b/>
        <sz val="10"/>
        <color indexed="8"/>
        <rFont val="ARIAL"/>
        <family val="2"/>
      </rPr>
      <t>Zach Von Rosenberg</t>
    </r>
    <r>
      <rPr>
        <sz val="10"/>
        <color indexed="8"/>
        <rFont val="ARIAL"/>
        <family val="2"/>
      </rPr>
      <t> (25)</t>
    </r>
  </si>
  <si>
    <t>11. Inchance: SKIPPED (25)</t>
  </si>
  <si>
    <r>
      <t>12. ACLs: </t>
    </r>
    <r>
      <rPr>
        <b/>
        <sz val="10"/>
        <color indexed="8"/>
        <rFont val="ARIAL"/>
        <family val="2"/>
      </rPr>
      <t xml:space="preserve">Kyle Lobstein, SP </t>
    </r>
    <r>
      <rPr>
        <sz val="10"/>
        <color indexed="8"/>
        <rFont val="ARIAL"/>
        <family val="2"/>
      </rPr>
      <t>(25)</t>
    </r>
  </si>
  <si>
    <r>
      <t xml:space="preserve">13. Felons: </t>
    </r>
    <r>
      <rPr>
        <b/>
        <sz val="10"/>
        <color indexed="8"/>
        <rFont val="ARIAL"/>
        <family val="2"/>
      </rPr>
      <t>Josh Bell, 3B</t>
    </r>
    <r>
      <rPr>
        <sz val="10"/>
        <color indexed="8"/>
        <rFont val="ARIAL"/>
        <family val="2"/>
      </rPr>
      <t> (25)</t>
    </r>
  </si>
  <si>
    <r>
      <t>14. EC Biases: </t>
    </r>
    <r>
      <rPr>
        <b/>
        <sz val="10"/>
        <color indexed="8"/>
        <rFont val="ARIAL"/>
        <family val="2"/>
      </rPr>
      <t>Reid Brignac, SS</t>
    </r>
    <r>
      <rPr>
        <sz val="10"/>
        <color indexed="8"/>
        <rFont val="ARIAL"/>
        <family val="2"/>
      </rPr>
      <t> (24) </t>
    </r>
  </si>
  <si>
    <t>ACLs waive Junichi Tazawa</t>
  </si>
  <si>
    <t>Felons waive Tim Melville</t>
  </si>
  <si>
    <t>Isotopes waive Esmil Rogers</t>
  </si>
  <si>
    <t>Drillers waive Callix Crabbe</t>
  </si>
  <si>
    <t>Felons waive Roger Bernadina</t>
  </si>
  <si>
    <t>Posse waive Jefry Marte</t>
  </si>
  <si>
    <t>Arthritics waive Anthony Swarzak, minors</t>
  </si>
  <si>
    <r>
      <t xml:space="preserve">1. Cagey Bee: </t>
    </r>
    <r>
      <rPr>
        <b/>
        <sz val="10"/>
        <color indexed="8"/>
        <rFont val="ARIAL"/>
        <family val="2"/>
      </rPr>
      <t>Brian Matusz, SP</t>
    </r>
    <r>
      <rPr>
        <sz val="10"/>
        <color indexed="8"/>
        <rFont val="ARIAL"/>
        <family val="2"/>
      </rPr>
      <t xml:space="preserve"> (24)</t>
    </r>
  </si>
  <si>
    <r>
      <t>2. Hotdogs: </t>
    </r>
    <r>
      <rPr>
        <b/>
        <sz val="10"/>
        <color indexed="8"/>
        <rFont val="ARIAL"/>
        <family val="2"/>
      </rPr>
      <t>Dustin Ackley, 1B/OF</t>
    </r>
    <r>
      <rPr>
        <sz val="10"/>
        <color indexed="8"/>
        <rFont val="ARIAL"/>
        <family val="2"/>
      </rPr>
      <t> (25)</t>
    </r>
  </si>
  <si>
    <r>
      <t xml:space="preserve">3. Rainers: </t>
    </r>
    <r>
      <rPr>
        <b/>
        <sz val="10"/>
        <color indexed="8"/>
        <rFont val="ARIAL"/>
        <family val="2"/>
      </rPr>
      <t>Freddie Freeman, 1B</t>
    </r>
    <r>
      <rPr>
        <sz val="10"/>
        <color indexed="8"/>
        <rFont val="ARIAL"/>
        <family val="2"/>
      </rPr>
      <t xml:space="preserve"> (25)</t>
    </r>
  </si>
  <si>
    <r>
      <t>4. Posse: </t>
    </r>
    <r>
      <rPr>
        <b/>
        <sz val="10"/>
        <color indexed="8"/>
        <rFont val="ARIAL"/>
        <family val="2"/>
      </rPr>
      <t>Michael Taylor, OF</t>
    </r>
    <r>
      <rPr>
        <sz val="10"/>
        <color indexed="8"/>
        <rFont val="ARIAL"/>
        <family val="2"/>
      </rPr>
      <t> (25)</t>
    </r>
  </si>
  <si>
    <t>5. Bombers: SKIPPED (25)</t>
  </si>
  <si>
    <r>
      <t>6. Arthritics: </t>
    </r>
    <r>
      <rPr>
        <b/>
        <sz val="10"/>
        <color indexed="8"/>
        <rFont val="ARIAL"/>
        <family val="2"/>
      </rPr>
      <t>Jhoulys Chacin, SP</t>
    </r>
    <r>
      <rPr>
        <sz val="10"/>
        <color indexed="8"/>
        <rFont val="ARIAL"/>
        <family val="2"/>
      </rPr>
      <t> (24)</t>
    </r>
  </si>
  <si>
    <r>
      <t>7. Spits: </t>
    </r>
    <r>
      <rPr>
        <b/>
        <sz val="10"/>
        <color indexed="8"/>
        <rFont val="ARIAL"/>
        <family val="2"/>
      </rPr>
      <t>Arodys Vizcaino, SP</t>
    </r>
    <r>
      <rPr>
        <sz val="10"/>
        <color indexed="8"/>
        <rFont val="ARIAL"/>
        <family val="2"/>
      </rPr>
      <t> (25)</t>
    </r>
  </si>
  <si>
    <r>
      <t>8. Isotopes: </t>
    </r>
    <r>
      <rPr>
        <b/>
        <sz val="10"/>
        <color indexed="8"/>
        <rFont val="ARIAL"/>
        <family val="2"/>
      </rPr>
      <t>Evan Meek, RP</t>
    </r>
    <r>
      <rPr>
        <sz val="10"/>
        <color indexed="8"/>
        <rFont val="ARIAL"/>
        <family val="2"/>
      </rPr>
      <t> (25)</t>
    </r>
  </si>
  <si>
    <r>
      <t>9. Drillers: </t>
    </r>
    <r>
      <rPr>
        <b/>
        <sz val="10"/>
        <color indexed="8"/>
        <rFont val="ARIAL"/>
        <family val="2"/>
      </rPr>
      <t>Nick Franklin, SS</t>
    </r>
    <r>
      <rPr>
        <sz val="10"/>
        <color indexed="8"/>
        <rFont val="ARIAL"/>
        <family val="2"/>
      </rPr>
      <t> (24)</t>
    </r>
  </si>
  <si>
    <r>
      <t>10. Ham Fighters: </t>
    </r>
    <r>
      <rPr>
        <b/>
        <sz val="10"/>
        <color indexed="8"/>
        <rFont val="ARIAL"/>
        <family val="2"/>
      </rPr>
      <t>Brett Lawrie, 2B</t>
    </r>
    <r>
      <rPr>
        <sz val="10"/>
        <color indexed="8"/>
        <rFont val="ARIAL"/>
        <family val="2"/>
      </rPr>
      <t> (25)</t>
    </r>
  </si>
  <si>
    <r>
      <t>12. ACLs: </t>
    </r>
    <r>
      <rPr>
        <b/>
        <sz val="10"/>
        <color indexed="8"/>
        <rFont val="ARIAL"/>
        <family val="2"/>
      </rPr>
      <t>Nick Barnese, SP</t>
    </r>
    <r>
      <rPr>
        <sz val="10"/>
        <color indexed="8"/>
        <rFont val="ARIAL"/>
        <family val="2"/>
      </rPr>
      <t> (25)</t>
    </r>
  </si>
  <si>
    <r>
      <t>13. Felons: </t>
    </r>
    <r>
      <rPr>
        <b/>
        <sz val="10"/>
        <color indexed="8"/>
        <rFont val="ARIAL"/>
        <family val="2"/>
      </rPr>
      <t>Fernando Martinez, OF</t>
    </r>
    <r>
      <rPr>
        <sz val="10"/>
        <color indexed="8"/>
        <rFont val="ARIAL"/>
        <family val="2"/>
      </rPr>
      <t xml:space="preserve"> (25)</t>
    </r>
  </si>
  <si>
    <r>
      <t>14. EC Biases: </t>
    </r>
    <r>
      <rPr>
        <b/>
        <sz val="10"/>
        <color indexed="8"/>
        <rFont val="ARIAL"/>
        <family val="2"/>
      </rPr>
      <t>Jeremy Jeffress</t>
    </r>
    <r>
      <rPr>
        <sz val="10"/>
        <color indexed="8"/>
        <rFont val="ARIAL"/>
        <family val="2"/>
      </rPr>
      <t xml:space="preserve"> (23)</t>
    </r>
  </si>
  <si>
    <t>Round 1</t>
  </si>
  <si>
    <t>Round 2</t>
  </si>
  <si>
    <t>Round 3</t>
  </si>
  <si>
    <t>Isotopes waive Tommy Hanson (2013/$250K).  Claimed by Doubloons.</t>
  </si>
  <si>
    <t>Promoted 03/10 SI Clmd waivers 1/13</t>
  </si>
  <si>
    <t>Asterisks waive Tommy Hunter (2013/$250K). Claimed by Madmen</t>
  </si>
  <si>
    <t>Promoted 03/10 Wiaved by AA clm 1/13</t>
  </si>
  <si>
    <t>Asterisks deal Gee ($250K/2016) to Nomads for Martine Maldonado (minors).</t>
  </si>
  <si>
    <t>Promoted 11/12 trd from AA 1/13</t>
  </si>
  <si>
    <t>Isotopes send Chris Archer (minors) to the Cache Hogs for Ryan Zimmerman (3B) (2014/$6.975M)</t>
  </si>
  <si>
    <t>Signed 2012 FA trade from DCCH 1/13</t>
  </si>
  <si>
    <t>Asterisks waive Reynolds ($4.6M/2014).  Revoke waiver when unclaimed.</t>
  </si>
  <si>
    <t>Blues waive Brignac (14/$250K) and Kotchman (14/$350K).  Sent to minors</t>
  </si>
  <si>
    <t>The Nomads waive Kyle Blanks, OF (2013/250K) and Frank Francisco (2014/250K).</t>
  </si>
  <si>
    <t>Asterisks waive Erik Bedard, SP ($1M/2014), Roberto Hernandez (formerly Fausto Carmona), SP ($250K/2014), Ryan Webb, RP ($250K/2014), Joe Paterson, LHP ($250K/2015), Carlos Carrasco, RP ($250K/2015).  Doubloons claim Carrasco</t>
  </si>
  <si>
    <t>The ACLs waive Jason Bay (2014, $1 million).</t>
  </si>
  <si>
    <t>Nomads waive Chris Coghlan, OF, 2013/250K.</t>
  </si>
  <si>
    <t>Isotopes waive Nyjer Morgan, CF (2014/$2.75M), Mark Melancon, RP (2015/$250K) and Chris Carpenter, SP (2014/$5.5M).  Assign Carpenter and Melancon to minors.</t>
  </si>
  <si>
    <t>I can't believe that I'm releasing a guy that pitched a perfect game during the season, but the ACLs are placing Philip Humber (2014, $1M) on waivers for the purpose of his unconditional release.  Claimed by Madmen</t>
  </si>
  <si>
    <t>Asterisks waive Dallas Braden ($6.75M/2013), for the purpose of his unconditional release.  That's the worst $20M I've spent so far in this league.  I even ended up benching him mid-2011 'cause he didn't SIM well.</t>
  </si>
  <si>
    <t>Rule V from TBD 01/12, clm from AA 2/13</t>
  </si>
  <si>
    <t>Signed 2012 FA, Claimed from ACLs 2/13</t>
  </si>
  <si>
    <t> Tom Wilhelmsen</t>
  </si>
  <si>
    <t> Jordan Pacheco</t>
  </si>
  <si>
    <t>Promoted 02/13</t>
  </si>
  <si>
    <t>Rob Brantly</t>
  </si>
  <si>
    <t>Brian Dozier</t>
  </si>
  <si>
    <t> Wei-Yin Chen</t>
  </si>
  <si>
    <t> Scott Diamond</t>
  </si>
  <si>
    <t>Tyler Flowers</t>
  </si>
  <si>
    <t>Kevin Correia</t>
  </si>
  <si>
    <t>Jeremy Guthrie</t>
  </si>
  <si>
    <t>Joba Chamberlain</t>
  </si>
  <si>
    <t>Charlie Furbush</t>
  </si>
  <si>
    <t>Junichi Tazawa</t>
  </si>
  <si>
    <t>Hector Santiago</t>
  </si>
  <si>
    <t>Justin Maxwell</t>
  </si>
  <si>
    <t>Jerry Blevins</t>
  </si>
  <si>
    <t>Michael Kirkman</t>
  </si>
  <si>
    <t>Craig Breslow</t>
  </si>
  <si>
    <t>Andrew Miller</t>
  </si>
  <si>
    <t>Matt Reynolds</t>
  </si>
  <si>
    <t>Cody Ransom</t>
  </si>
  <si>
    <t>Bartolo Colon</t>
  </si>
  <si>
    <t>Cesar Ramos</t>
  </si>
  <si>
    <t>Nate Jones</t>
  </si>
  <si>
    <t>Jose Arredondo</t>
  </si>
  <si>
    <t>Wesley Wright</t>
  </si>
  <si>
    <t>Troy Patton</t>
  </si>
  <si>
    <t>Tony Cruz</t>
  </si>
  <si>
    <t>Scott Moore</t>
  </si>
  <si>
    <t>Felipe Paulino</t>
  </si>
  <si>
    <t>Boone Logan</t>
  </si>
  <si>
    <t>Jeff Niemann</t>
  </si>
  <si>
    <t>Dale Thayer</t>
  </si>
  <si>
    <t>Clayton richard</t>
  </si>
  <si>
    <t>Brayan Villareal</t>
  </si>
  <si>
    <t>Brad Brach</t>
  </si>
  <si>
    <t>Marco Estrada</t>
  </si>
  <si>
    <t>Raul Valdez</t>
  </si>
  <si>
    <t>The Nomads waive Ryan Kalish, OF (250K/2015) and Joakim Soria, RP (4.25M/2013).  Assigned to minors.</t>
  </si>
  <si>
    <t>Cagey Bee waive Betancourt 2B 13 $250k, C Lee 1B 14 $1.25M, Cervelli C 13 $550k, Hensley RP 13 $1.25M.  Asigned Lee and Betancourt to minors</t>
  </si>
  <si>
    <t>Isotopes waive Bruce Chen, SP ($250K/2014)</t>
  </si>
  <si>
    <t>In an intradivision swap, the Asterisks send C Josh Thole (2014 - $250K), 1B/3B Mark Reynolds (2014 -$4.6 million), and their 2nd round draft pick to the Doubloons for C Ryan Doumit (2013 - $2.75 million)</t>
  </si>
  <si>
    <t>Signed 12 FA/Clm 12/12 from SI trd AA 03/12</t>
  </si>
  <si>
    <t>11 FA ACL/DRFT EXP 12 trd GD 03/12</t>
  </si>
  <si>
    <t>Wilin Rosario</t>
  </si>
  <si>
    <t>Promoted 03/13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</si>
</sst>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quot;$&quot;* #,##0_);_(&quot;$&quot;* \(#,##0\);_(&quot;$&quot;* &quot;-&quot;??_);_(@_)"/>
    <numFmt numFmtId="166" formatCode="0.0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quot;$&quot;* #,##0.0_);_(&quot;$&quot;* \(#,##0.0\);_(&quot;$&quot;* &quot;-&quot;??_);_(@_)"/>
  </numFmts>
  <fonts count="70">
    <font>
      <sz val="10"/>
      <name val="Arial"/>
      <family val="0"/>
    </font>
    <font>
      <sz val="11"/>
      <color indexed="8"/>
      <name val="Calibri"/>
      <family val="2"/>
    </font>
    <font>
      <sz val="8"/>
      <name val="Arial"/>
      <family val="2"/>
    </font>
    <font>
      <b/>
      <sz val="14"/>
      <name val="Garamond"/>
      <family val="1"/>
    </font>
    <font>
      <b/>
      <sz val="12"/>
      <name val="Garamond"/>
      <family val="1"/>
    </font>
    <font>
      <sz val="10"/>
      <name val="Garamond"/>
      <family val="1"/>
    </font>
    <font>
      <sz val="12"/>
      <name val="Garamond"/>
      <family val="1"/>
    </font>
    <font>
      <b/>
      <sz val="10"/>
      <name val="Garamond"/>
      <family val="1"/>
    </font>
    <font>
      <sz val="14"/>
      <name val="Garamond"/>
      <family val="1"/>
    </font>
    <font>
      <sz val="12"/>
      <color indexed="8"/>
      <name val="Garamond"/>
      <family val="1"/>
    </font>
    <font>
      <b/>
      <sz val="12"/>
      <name val="Book Antiqua"/>
      <family val="1"/>
    </font>
    <font>
      <sz val="12"/>
      <name val="Book Antiqua"/>
      <family val="1"/>
    </font>
    <font>
      <i/>
      <sz val="12"/>
      <color indexed="8"/>
      <name val="Book Antiqua"/>
      <family val="1"/>
    </font>
    <font>
      <sz val="12"/>
      <color indexed="8"/>
      <name val="Book Antiqua"/>
      <family val="1"/>
    </font>
    <font>
      <b/>
      <sz val="16"/>
      <name val="Calibri"/>
      <family val="2"/>
    </font>
    <font>
      <sz val="12"/>
      <name val="Calibri"/>
      <family val="2"/>
    </font>
    <font>
      <b/>
      <sz val="12"/>
      <name val="Calibri"/>
      <family val="2"/>
    </font>
    <font>
      <sz val="12"/>
      <color indexed="8"/>
      <name val="Calibri"/>
      <family val="2"/>
    </font>
    <font>
      <sz val="9"/>
      <color indexed="8"/>
      <name val="Verdana"/>
      <family val="2"/>
    </font>
    <font>
      <b/>
      <sz val="10"/>
      <color indexed="8"/>
      <name val="Garamond"/>
      <family val="1"/>
    </font>
    <font>
      <sz val="10"/>
      <color indexed="8"/>
      <name val="Garamond"/>
      <family val="1"/>
    </font>
    <font>
      <sz val="9"/>
      <color indexed="8"/>
      <name val="Garamond"/>
      <family val="1"/>
    </font>
    <font>
      <b/>
      <sz val="10"/>
      <name val="Arial"/>
      <family val="2"/>
    </font>
    <font>
      <sz val="10"/>
      <color indexed="8"/>
      <name val="ARIAL"/>
      <family val="2"/>
    </font>
    <font>
      <b/>
      <sz val="10"/>
      <color indexed="8"/>
      <name val="ARIAL"/>
      <family val="2"/>
    </font>
    <font>
      <sz val="9"/>
      <color indexed="8"/>
      <name val="Arial"/>
      <family val="2"/>
    </font>
    <font>
      <sz val="10"/>
      <name val="Calibri"/>
      <family val="2"/>
    </font>
    <font>
      <b/>
      <sz val="10"/>
      <name val="Calibri"/>
      <family val="2"/>
    </font>
    <font>
      <sz val="8"/>
      <name val="Calibri"/>
      <family val="2"/>
    </font>
    <font>
      <sz val="11"/>
      <name val="Calibri"/>
      <family val="2"/>
    </font>
    <font>
      <sz val="9"/>
      <name val="Calibri"/>
      <family val="2"/>
    </font>
    <font>
      <sz val="9"/>
      <color indexed="60"/>
      <name val="Arial"/>
      <family val="2"/>
    </font>
    <font>
      <sz val="20"/>
      <name val="Garamond"/>
      <family val="1"/>
    </font>
    <font>
      <u val="single"/>
      <sz val="5"/>
      <color indexed="12"/>
      <name val="Arial"/>
      <family val="2"/>
    </font>
    <font>
      <u val="single"/>
      <sz val="5"/>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17"/>
        <bgColor indexed="64"/>
      </patternFill>
    </fill>
    <fill>
      <patternFill patternType="solid">
        <fgColor indexed="11"/>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8"/>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color indexed="62"/>
      </left>
      <right style="medium">
        <color indexed="62"/>
      </right>
      <top style="medium">
        <color indexed="62"/>
      </top>
      <bottom style="medium">
        <color indexed="62"/>
      </bottom>
    </border>
    <border>
      <left style="medium">
        <color indexed="8"/>
      </left>
      <right style="medium">
        <color indexed="56"/>
      </right>
      <top style="medium">
        <color indexed="8"/>
      </top>
      <bottom style="medium">
        <color indexed="56"/>
      </bottom>
    </border>
    <border>
      <left style="medium">
        <color indexed="56"/>
      </left>
      <right style="medium">
        <color indexed="56"/>
      </right>
      <top style="medium">
        <color indexed="8"/>
      </top>
      <bottom style="medium">
        <color indexed="56"/>
      </bottom>
    </border>
    <border>
      <left style="medium">
        <color indexed="8"/>
      </left>
      <right style="medium">
        <color indexed="56"/>
      </right>
      <top style="medium">
        <color indexed="56"/>
      </top>
      <bottom style="medium">
        <color indexed="56"/>
      </bottom>
    </border>
    <border>
      <left style="medium">
        <color indexed="56"/>
      </left>
      <right style="medium">
        <color indexed="56"/>
      </right>
      <top style="medium">
        <color indexed="56"/>
      </top>
      <bottom style="medium">
        <color indexed="56"/>
      </bottom>
    </border>
    <border>
      <left>
        <color indexed="63"/>
      </left>
      <right>
        <color indexed="63"/>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6" fillId="0" borderId="0" xfId="0" applyFont="1" applyBorder="1" applyAlignment="1">
      <alignment horizontal="left" indent="1"/>
    </xf>
    <xf numFmtId="164" fontId="6" fillId="0" borderId="0" xfId="0" applyNumberFormat="1" applyFont="1" applyBorder="1" applyAlignment="1">
      <alignment horizontal="left" indent="1"/>
    </xf>
    <xf numFmtId="0" fontId="5" fillId="0" borderId="0" xfId="0" applyFont="1" applyBorder="1" applyAlignment="1">
      <alignment/>
    </xf>
    <xf numFmtId="0" fontId="3" fillId="0" borderId="0" xfId="0" applyFont="1" applyBorder="1" applyAlignment="1">
      <alignment/>
    </xf>
    <xf numFmtId="0" fontId="6" fillId="0" borderId="0" xfId="0" applyFont="1" applyAlignment="1">
      <alignment/>
    </xf>
    <xf numFmtId="0" fontId="6" fillId="0" borderId="0" xfId="0" applyFont="1" applyAlignment="1">
      <alignment/>
    </xf>
    <xf numFmtId="0" fontId="9" fillId="0" borderId="0" xfId="0" applyFont="1" applyAlignment="1">
      <alignment/>
    </xf>
    <xf numFmtId="0" fontId="6" fillId="33" borderId="0" xfId="0" applyFont="1" applyFill="1" applyAlignment="1">
      <alignment horizontal="left" indent="1"/>
    </xf>
    <xf numFmtId="0" fontId="6" fillId="0" borderId="0" xfId="0" applyFont="1" applyBorder="1" applyAlignment="1">
      <alignment/>
    </xf>
    <xf numFmtId="0" fontId="9" fillId="0" borderId="0" xfId="0" applyFont="1" applyBorder="1" applyAlignment="1">
      <alignment/>
    </xf>
    <xf numFmtId="0" fontId="6" fillId="0" borderId="0" xfId="0" applyFont="1" applyFill="1" applyAlignment="1">
      <alignment/>
    </xf>
    <xf numFmtId="0" fontId="4" fillId="0" borderId="0" xfId="0" applyFont="1" applyAlignment="1">
      <alignment horizontal="center"/>
    </xf>
    <xf numFmtId="49" fontId="4" fillId="0" borderId="0" xfId="0" applyNumberFormat="1" applyFont="1" applyAlignment="1">
      <alignment horizontal="left"/>
    </xf>
    <xf numFmtId="44" fontId="6" fillId="0" borderId="0" xfId="44" applyFont="1" applyBorder="1" applyAlignment="1">
      <alignment/>
    </xf>
    <xf numFmtId="44" fontId="6" fillId="0" borderId="0" xfId="44" applyFont="1" applyAlignment="1">
      <alignment/>
    </xf>
    <xf numFmtId="6" fontId="6" fillId="0" borderId="0" xfId="0" applyNumberFormat="1" applyFont="1" applyAlignment="1">
      <alignment/>
    </xf>
    <xf numFmtId="0" fontId="6" fillId="0" borderId="0" xfId="0" applyFont="1" applyAlignment="1">
      <alignment horizontal="center"/>
    </xf>
    <xf numFmtId="165" fontId="6" fillId="0" borderId="0" xfId="0" applyNumberFormat="1" applyFont="1" applyAlignment="1">
      <alignment/>
    </xf>
    <xf numFmtId="0" fontId="7" fillId="0" borderId="0" xfId="0" applyFont="1" applyAlignment="1">
      <alignment/>
    </xf>
    <xf numFmtId="165" fontId="6" fillId="0" borderId="0" xfId="44" applyNumberFormat="1" applyFont="1" applyBorder="1" applyAlignment="1">
      <alignment/>
    </xf>
    <xf numFmtId="0" fontId="4" fillId="0" borderId="0" xfId="0" applyFont="1" applyFill="1" applyAlignment="1">
      <alignment horizontal="left" indent="1"/>
    </xf>
    <xf numFmtId="0" fontId="4" fillId="0" borderId="0" xfId="0" applyFont="1" applyFill="1" applyAlignment="1">
      <alignment/>
    </xf>
    <xf numFmtId="0" fontId="3" fillId="0" borderId="0" xfId="0" applyFont="1" applyFill="1" applyBorder="1" applyAlignment="1">
      <alignment/>
    </xf>
    <xf numFmtId="0" fontId="8" fillId="0" borderId="0" xfId="0" applyFont="1" applyBorder="1" applyAlignment="1">
      <alignment/>
    </xf>
    <xf numFmtId="0" fontId="6" fillId="34" borderId="0" xfId="0" applyFont="1" applyFill="1" applyAlignment="1">
      <alignment/>
    </xf>
    <xf numFmtId="0" fontId="4" fillId="34" borderId="0" xfId="0" applyFont="1" applyFill="1" applyAlignment="1">
      <alignment/>
    </xf>
    <xf numFmtId="0" fontId="4" fillId="34" borderId="0" xfId="0" applyFont="1" applyFill="1" applyAlignment="1">
      <alignment horizontal="center"/>
    </xf>
    <xf numFmtId="0" fontId="10" fillId="0" borderId="0" xfId="0" applyFont="1" applyAlignment="1">
      <alignment/>
    </xf>
    <xf numFmtId="0" fontId="11" fillId="0" borderId="0" xfId="0" applyFont="1" applyAlignment="1">
      <alignment/>
    </xf>
    <xf numFmtId="14" fontId="11" fillId="0" borderId="0" xfId="0" applyNumberFormat="1" applyFont="1" applyAlignment="1">
      <alignment/>
    </xf>
    <xf numFmtId="0" fontId="11" fillId="0" borderId="0" xfId="0" applyFont="1" applyAlignment="1">
      <alignment horizontal="left" indent="1"/>
    </xf>
    <xf numFmtId="165" fontId="6" fillId="0" borderId="0" xfId="44" applyNumberFormat="1"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14" fontId="15" fillId="0" borderId="0" xfId="0" applyNumberFormat="1" applyFont="1" applyAlignment="1">
      <alignment/>
    </xf>
    <xf numFmtId="0" fontId="17" fillId="0" borderId="0" xfId="0" applyFont="1" applyAlignment="1">
      <alignment/>
    </xf>
    <xf numFmtId="0" fontId="6" fillId="0" borderId="10" xfId="0" applyFont="1" applyBorder="1" applyAlignment="1">
      <alignment/>
    </xf>
    <xf numFmtId="0" fontId="6" fillId="0" borderId="0" xfId="0" applyFont="1" applyBorder="1" applyAlignment="1">
      <alignment horizontal="right"/>
    </xf>
    <xf numFmtId="0" fontId="6" fillId="0" borderId="10" xfId="0" applyFont="1" applyBorder="1" applyAlignment="1">
      <alignment horizontal="right"/>
    </xf>
    <xf numFmtId="0" fontId="19" fillId="0" borderId="0" xfId="0" applyFont="1" applyAlignment="1">
      <alignment/>
    </xf>
    <xf numFmtId="0" fontId="20" fillId="0" borderId="0" xfId="0" applyFont="1" applyAlignment="1">
      <alignment/>
    </xf>
    <xf numFmtId="0" fontId="15" fillId="0" borderId="0" xfId="0" applyFont="1" applyBorder="1" applyAlignment="1">
      <alignment/>
    </xf>
    <xf numFmtId="0" fontId="15" fillId="35" borderId="0" xfId="0" applyFont="1" applyFill="1" applyAlignment="1">
      <alignment/>
    </xf>
    <xf numFmtId="14" fontId="15" fillId="0" borderId="0" xfId="0" applyNumberFormat="1" applyFont="1" applyFill="1" applyAlignment="1">
      <alignment/>
    </xf>
    <xf numFmtId="0" fontId="18" fillId="0" borderId="0"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0" fillId="36" borderId="0" xfId="0" applyFill="1" applyAlignment="1">
      <alignment/>
    </xf>
    <xf numFmtId="0" fontId="4" fillId="0" borderId="0" xfId="0" applyFont="1" applyFill="1" applyBorder="1" applyAlignment="1">
      <alignment horizontal="left" indent="1"/>
    </xf>
    <xf numFmtId="0" fontId="7" fillId="0" borderId="0" xfId="0" applyFont="1" applyFill="1" applyBorder="1" applyAlignment="1">
      <alignment/>
    </xf>
    <xf numFmtId="0" fontId="4" fillId="0" borderId="0" xfId="0" applyFont="1" applyFill="1" applyBorder="1" applyAlignment="1">
      <alignment/>
    </xf>
    <xf numFmtId="165" fontId="7" fillId="0" borderId="0" xfId="0" applyNumberFormat="1" applyFont="1" applyFill="1" applyBorder="1" applyAlignment="1">
      <alignment/>
    </xf>
    <xf numFmtId="0" fontId="0" fillId="0" borderId="0" xfId="0" applyFont="1" applyAlignment="1">
      <alignment/>
    </xf>
    <xf numFmtId="0" fontId="21" fillId="0" borderId="0" xfId="0" applyFont="1" applyAlignment="1">
      <alignment/>
    </xf>
    <xf numFmtId="0" fontId="21" fillId="0" borderId="0" xfId="0" applyFont="1" applyAlignment="1">
      <alignment/>
    </xf>
    <xf numFmtId="0" fontId="9" fillId="0" borderId="0" xfId="0" applyFont="1" applyAlignment="1">
      <alignment/>
    </xf>
    <xf numFmtId="0" fontId="9" fillId="0" borderId="11" xfId="0" applyFont="1" applyBorder="1" applyAlignment="1">
      <alignment/>
    </xf>
    <xf numFmtId="0" fontId="0" fillId="0" borderId="0" xfId="0" applyFill="1" applyAlignment="1">
      <alignment/>
    </xf>
    <xf numFmtId="0" fontId="0" fillId="37" borderId="0" xfId="0" applyFill="1" applyAlignment="1">
      <alignment/>
    </xf>
    <xf numFmtId="0" fontId="6" fillId="38" borderId="0" xfId="0" applyFont="1" applyFill="1" applyBorder="1" applyAlignment="1">
      <alignment horizontal="left" indent="1"/>
    </xf>
    <xf numFmtId="164" fontId="6" fillId="38" borderId="0" xfId="0" applyNumberFormat="1" applyFont="1" applyFill="1" applyBorder="1" applyAlignment="1">
      <alignment horizontal="left" indent="1"/>
    </xf>
    <xf numFmtId="165" fontId="6" fillId="38" borderId="0" xfId="44" applyNumberFormat="1" applyFont="1" applyFill="1" applyBorder="1" applyAlignment="1">
      <alignment/>
    </xf>
    <xf numFmtId="0" fontId="6" fillId="38" borderId="0" xfId="0" applyFont="1" applyFill="1" applyBorder="1" applyAlignment="1">
      <alignment/>
    </xf>
    <xf numFmtId="44" fontId="6" fillId="38" borderId="0" xfId="44"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center"/>
    </xf>
    <xf numFmtId="0" fontId="0" fillId="38" borderId="0" xfId="0" applyFill="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0" applyFont="1" applyAlignment="1">
      <alignment/>
    </xf>
    <xf numFmtId="164" fontId="6" fillId="0" borderId="0" xfId="0" applyNumberFormat="1" applyFont="1" applyFill="1" applyBorder="1" applyAlignment="1">
      <alignment horizontal="left" indent="1"/>
    </xf>
    <xf numFmtId="0" fontId="23" fillId="0" borderId="0" xfId="0" applyFont="1" applyAlignment="1">
      <alignment/>
    </xf>
    <xf numFmtId="167" fontId="6" fillId="0" borderId="0" xfId="42" applyNumberFormat="1" applyFont="1" applyAlignment="1">
      <alignment/>
    </xf>
    <xf numFmtId="18" fontId="6" fillId="0" borderId="0" xfId="0" applyNumberFormat="1" applyFont="1" applyAlignment="1">
      <alignment/>
    </xf>
    <xf numFmtId="0" fontId="23" fillId="0" borderId="0" xfId="0" applyFont="1" applyAlignment="1">
      <alignment/>
    </xf>
    <xf numFmtId="0" fontId="23" fillId="0" borderId="0" xfId="0" applyFont="1" applyAlignment="1">
      <alignment/>
    </xf>
    <xf numFmtId="0" fontId="6" fillId="0" borderId="0" xfId="0" applyFont="1" applyFill="1" applyBorder="1" applyAlignment="1">
      <alignment horizontal="left" indent="1"/>
    </xf>
    <xf numFmtId="165" fontId="6" fillId="0" borderId="0" xfId="44" applyNumberFormat="1" applyFont="1" applyFill="1" applyBorder="1" applyAlignment="1">
      <alignment/>
    </xf>
    <xf numFmtId="0" fontId="6" fillId="0" borderId="0" xfId="0" applyFont="1" applyFill="1" applyBorder="1" applyAlignment="1">
      <alignment/>
    </xf>
    <xf numFmtId="0" fontId="23" fillId="0" borderId="0" xfId="0" applyFont="1" applyAlignment="1">
      <alignment/>
    </xf>
    <xf numFmtId="0" fontId="23" fillId="0" borderId="0" xfId="0" applyFont="1" applyAlignment="1">
      <alignment/>
    </xf>
    <xf numFmtId="0" fontId="23" fillId="0" borderId="0" xfId="0" applyFont="1" applyAlignment="1">
      <alignment/>
    </xf>
    <xf numFmtId="0" fontId="25" fillId="0" borderId="0" xfId="0" applyFont="1" applyAlignment="1">
      <alignment/>
    </xf>
    <xf numFmtId="0" fontId="23" fillId="0" borderId="0" xfId="0" applyFont="1" applyAlignment="1">
      <alignment horizontal="left" wrapText="1"/>
    </xf>
    <xf numFmtId="0" fontId="23" fillId="0" borderId="0" xfId="0" applyFont="1" applyAlignment="1">
      <alignment/>
    </xf>
    <xf numFmtId="0" fontId="15" fillId="0" borderId="0" xfId="0" applyFont="1" applyAlignment="1">
      <alignment/>
    </xf>
    <xf numFmtId="0" fontId="26" fillId="0" borderId="0" xfId="0" applyFont="1" applyBorder="1" applyAlignment="1">
      <alignment/>
    </xf>
    <xf numFmtId="0" fontId="15" fillId="0" borderId="0" xfId="0" applyFont="1" applyBorder="1" applyAlignment="1">
      <alignment/>
    </xf>
    <xf numFmtId="0" fontId="16" fillId="0" borderId="0" xfId="0" applyFont="1" applyAlignment="1">
      <alignment horizontal="center"/>
    </xf>
    <xf numFmtId="0" fontId="27" fillId="0" borderId="0" xfId="0" applyFont="1" applyBorder="1" applyAlignment="1">
      <alignment/>
    </xf>
    <xf numFmtId="0" fontId="28" fillId="39" borderId="0" xfId="0" applyFont="1" applyFill="1" applyBorder="1" applyAlignment="1">
      <alignment horizontal="right" wrapText="1"/>
    </xf>
    <xf numFmtId="0" fontId="28" fillId="39" borderId="0" xfId="0" applyFont="1" applyFill="1" applyBorder="1" applyAlignment="1">
      <alignment horizontal="left" wrapText="1"/>
    </xf>
    <xf numFmtId="166" fontId="28" fillId="39" borderId="0" xfId="0" applyNumberFormat="1" applyFont="1" applyFill="1" applyBorder="1" applyAlignment="1">
      <alignment horizontal="right" wrapText="1"/>
    </xf>
    <xf numFmtId="0" fontId="28" fillId="39" borderId="0" xfId="0" applyFont="1" applyFill="1" applyBorder="1" applyAlignment="1">
      <alignment wrapText="1"/>
    </xf>
    <xf numFmtId="16" fontId="28" fillId="39" borderId="0" xfId="0" applyNumberFormat="1" applyFont="1" applyFill="1" applyBorder="1" applyAlignment="1">
      <alignment horizontal="center" wrapText="1"/>
    </xf>
    <xf numFmtId="0" fontId="28" fillId="39" borderId="0" xfId="0" applyFont="1" applyFill="1" applyBorder="1" applyAlignment="1">
      <alignment horizontal="center" wrapText="1"/>
    </xf>
    <xf numFmtId="0" fontId="15" fillId="0" borderId="10" xfId="0" applyFont="1" applyBorder="1" applyAlignment="1">
      <alignment/>
    </xf>
    <xf numFmtId="14" fontId="16" fillId="0" borderId="0" xfId="0" applyNumberFormat="1" applyFont="1" applyAlignment="1">
      <alignment/>
    </xf>
    <xf numFmtId="14" fontId="15" fillId="0" borderId="0" xfId="0" applyNumberFormat="1" applyFont="1" applyAlignment="1">
      <alignment/>
    </xf>
    <xf numFmtId="0" fontId="29" fillId="0" borderId="0" xfId="0" applyFont="1" applyAlignment="1">
      <alignment/>
    </xf>
    <xf numFmtId="0" fontId="30" fillId="0" borderId="0" xfId="0" applyFont="1" applyAlignment="1">
      <alignment/>
    </xf>
    <xf numFmtId="0" fontId="16" fillId="0" borderId="0" xfId="0" applyFont="1" applyAlignment="1">
      <alignment/>
    </xf>
    <xf numFmtId="0" fontId="23" fillId="0" borderId="0" xfId="0" applyFont="1" applyAlignment="1">
      <alignment/>
    </xf>
    <xf numFmtId="167" fontId="6" fillId="0" borderId="0" xfId="42" applyNumberFormat="1" applyFont="1" applyBorder="1" applyAlignment="1">
      <alignment/>
    </xf>
    <xf numFmtId="22" fontId="55" fillId="27" borderId="0" xfId="40" applyNumberFormat="1" applyBorder="1" applyAlignment="1">
      <alignment horizontal="right" vertical="top" wrapText="1"/>
    </xf>
    <xf numFmtId="0" fontId="0" fillId="38" borderId="0" xfId="0" applyFont="1" applyFill="1" applyAlignment="1">
      <alignment/>
    </xf>
    <xf numFmtId="0" fontId="31" fillId="0" borderId="0" xfId="0" applyFont="1" applyAlignment="1">
      <alignment/>
    </xf>
    <xf numFmtId="165" fontId="6" fillId="33" borderId="0" xfId="44" applyNumberFormat="1" applyFont="1" applyFill="1" applyAlignment="1">
      <alignment horizontal="left" indent="1"/>
    </xf>
    <xf numFmtId="0" fontId="16" fillId="0" borderId="0" xfId="0" applyFont="1" applyAlignment="1">
      <alignment horizontal="center"/>
    </xf>
    <xf numFmtId="14" fontId="16" fillId="0" borderId="0" xfId="0" applyNumberFormat="1" applyFont="1" applyAlignment="1">
      <alignment/>
    </xf>
    <xf numFmtId="0" fontId="16" fillId="0" borderId="0" xfId="0" applyFont="1" applyBorder="1" applyAlignment="1">
      <alignment horizontal="center"/>
    </xf>
    <xf numFmtId="0" fontId="15" fillId="39" borderId="0" xfId="0" applyFont="1" applyFill="1" applyAlignment="1">
      <alignment horizontal="left" wrapText="1"/>
    </xf>
    <xf numFmtId="0" fontId="15" fillId="39" borderId="0" xfId="0" applyFont="1" applyFill="1" applyAlignment="1">
      <alignment horizontal="left" wrapText="1"/>
    </xf>
    <xf numFmtId="0" fontId="15" fillId="39" borderId="12" xfId="0" applyFont="1" applyFill="1" applyBorder="1" applyAlignment="1">
      <alignment horizontal="left" wrapText="1"/>
    </xf>
    <xf numFmtId="0" fontId="15" fillId="39" borderId="13" xfId="0" applyFont="1" applyFill="1" applyBorder="1" applyAlignment="1">
      <alignment horizontal="left" wrapText="1"/>
    </xf>
    <xf numFmtId="0" fontId="15" fillId="39" borderId="14" xfId="0" applyFont="1" applyFill="1" applyBorder="1" applyAlignment="1">
      <alignment horizontal="left" wrapText="1"/>
    </xf>
    <xf numFmtId="0" fontId="15" fillId="39" borderId="15" xfId="0" applyFont="1" applyFill="1" applyBorder="1" applyAlignment="1">
      <alignment horizontal="left" wrapText="1"/>
    </xf>
    <xf numFmtId="0" fontId="17" fillId="0" borderId="0" xfId="0" applyFont="1" applyBorder="1" applyAlignment="1">
      <alignment/>
    </xf>
    <xf numFmtId="0" fontId="6" fillId="0" borderId="0" xfId="0" applyFont="1" applyFill="1" applyAlignment="1">
      <alignment/>
    </xf>
    <xf numFmtId="0" fontId="0" fillId="0" borderId="0" xfId="0" applyFont="1" applyAlignment="1">
      <alignment/>
    </xf>
    <xf numFmtId="0" fontId="22" fillId="0" borderId="0" xfId="0" applyFont="1" applyAlignment="1">
      <alignment/>
    </xf>
    <xf numFmtId="0" fontId="23" fillId="0" borderId="0" xfId="0" applyFont="1" applyAlignment="1">
      <alignment/>
    </xf>
    <xf numFmtId="14" fontId="0" fillId="0" borderId="0" xfId="0" applyNumberFormat="1" applyFont="1" applyAlignment="1">
      <alignment/>
    </xf>
    <xf numFmtId="0" fontId="25" fillId="0" borderId="0" xfId="0" applyFont="1" applyAlignment="1">
      <alignment/>
    </xf>
    <xf numFmtId="14" fontId="6" fillId="0" borderId="0" xfId="0" applyNumberFormat="1" applyFont="1" applyAlignment="1">
      <alignment/>
    </xf>
    <xf numFmtId="164" fontId="9" fillId="0" borderId="0" xfId="42" applyNumberFormat="1" applyFont="1" applyAlignment="1">
      <alignment/>
    </xf>
    <xf numFmtId="165" fontId="9" fillId="0" borderId="0" xfId="44" applyNumberFormat="1" applyFont="1" applyAlignment="1">
      <alignment/>
    </xf>
    <xf numFmtId="167" fontId="6" fillId="0" borderId="0" xfId="42" applyNumberFormat="1" applyFont="1" applyBorder="1" applyAlignment="1">
      <alignment vertical="top"/>
    </xf>
    <xf numFmtId="0" fontId="23" fillId="0" borderId="0" xfId="0" applyFont="1" applyAlignment="1">
      <alignment/>
    </xf>
    <xf numFmtId="0" fontId="23" fillId="0" borderId="0" xfId="0" applyFont="1" applyAlignment="1">
      <alignment/>
    </xf>
    <xf numFmtId="0" fontId="9"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23" fillId="0" borderId="0" xfId="0" applyFont="1" applyFill="1" applyAlignment="1">
      <alignment/>
    </xf>
    <xf numFmtId="165" fontId="6" fillId="0" borderId="0" xfId="0" applyNumberFormat="1" applyFont="1" applyFill="1" applyBorder="1" applyAlignment="1">
      <alignment/>
    </xf>
    <xf numFmtId="0" fontId="0" fillId="40" borderId="0" xfId="0" applyFill="1" applyAlignment="1">
      <alignment/>
    </xf>
    <xf numFmtId="0" fontId="4" fillId="40" borderId="0" xfId="0" applyFont="1" applyFill="1" applyBorder="1" applyAlignment="1">
      <alignment horizontal="left" indent="1"/>
    </xf>
    <xf numFmtId="0" fontId="7" fillId="40" borderId="0" xfId="0" applyFont="1" applyFill="1" applyBorder="1" applyAlignment="1">
      <alignment/>
    </xf>
    <xf numFmtId="0" fontId="4" fillId="40" borderId="0" xfId="0" applyFont="1" applyFill="1" applyBorder="1" applyAlignment="1">
      <alignment/>
    </xf>
    <xf numFmtId="165" fontId="7" fillId="40" borderId="0" xfId="0" applyNumberFormat="1" applyFont="1" applyFill="1" applyBorder="1" applyAlignment="1">
      <alignment/>
    </xf>
    <xf numFmtId="0" fontId="8" fillId="0" borderId="0" xfId="0" applyFont="1" applyFill="1" applyBorder="1" applyAlignment="1">
      <alignment/>
    </xf>
    <xf numFmtId="16" fontId="0" fillId="0" borderId="0" xfId="0" applyNumberFormat="1" applyFill="1" applyAlignment="1">
      <alignment/>
    </xf>
    <xf numFmtId="165" fontId="5" fillId="0" borderId="0" xfId="0" applyNumberFormat="1" applyFont="1" applyFill="1" applyBorder="1" applyAlignment="1">
      <alignment/>
    </xf>
    <xf numFmtId="14" fontId="0" fillId="0" borderId="0" xfId="0" applyNumberFormat="1" applyFill="1" applyAlignment="1">
      <alignment/>
    </xf>
    <xf numFmtId="0" fontId="23" fillId="0" borderId="0" xfId="0" applyFont="1" applyFill="1" applyAlignment="1">
      <alignment/>
    </xf>
    <xf numFmtId="0" fontId="32" fillId="0" borderId="0" xfId="0" applyFont="1" applyAlignment="1">
      <alignment/>
    </xf>
    <xf numFmtId="0" fontId="8" fillId="0" borderId="0" xfId="0" applyFont="1" applyAlignment="1">
      <alignment/>
    </xf>
    <xf numFmtId="165" fontId="0" fillId="0" borderId="0" xfId="0" applyNumberFormat="1" applyFill="1" applyAlignment="1">
      <alignment/>
    </xf>
    <xf numFmtId="0" fontId="0" fillId="41" borderId="0" xfId="0" applyFont="1" applyFill="1" applyAlignment="1">
      <alignment/>
    </xf>
    <xf numFmtId="0" fontId="6" fillId="41" borderId="0" xfId="0" applyFont="1" applyFill="1" applyBorder="1" applyAlignment="1">
      <alignment horizontal="left" indent="1"/>
    </xf>
    <xf numFmtId="164" fontId="6" fillId="41" borderId="0" xfId="0" applyNumberFormat="1" applyFont="1" applyFill="1" applyBorder="1" applyAlignment="1">
      <alignment horizontal="left" indent="1"/>
    </xf>
    <xf numFmtId="165" fontId="6" fillId="41" borderId="0" xfId="44" applyNumberFormat="1" applyFont="1" applyFill="1" applyBorder="1" applyAlignment="1">
      <alignment/>
    </xf>
    <xf numFmtId="0" fontId="6" fillId="41" borderId="0" xfId="0" applyFont="1" applyFill="1" applyBorder="1" applyAlignment="1">
      <alignment/>
    </xf>
    <xf numFmtId="165" fontId="6" fillId="41" borderId="0" xfId="44" applyNumberFormat="1" applyFont="1" applyFill="1" applyBorder="1" applyAlignment="1">
      <alignment horizontal="center"/>
    </xf>
    <xf numFmtId="0" fontId="0" fillId="41" borderId="0" xfId="0" applyFill="1" applyAlignment="1">
      <alignment/>
    </xf>
    <xf numFmtId="0" fontId="0" fillId="41" borderId="0" xfId="0" applyFont="1" applyFill="1" applyAlignment="1">
      <alignment/>
    </xf>
    <xf numFmtId="0" fontId="6" fillId="42" borderId="0" xfId="0" applyFont="1" applyFill="1" applyAlignment="1">
      <alignment/>
    </xf>
    <xf numFmtId="0" fontId="6" fillId="42" borderId="0" xfId="0" applyFont="1" applyFill="1" applyBorder="1" applyAlignment="1">
      <alignment/>
    </xf>
    <xf numFmtId="0" fontId="4" fillId="42" borderId="0" xfId="0" applyFont="1" applyFill="1" applyBorder="1" applyAlignment="1">
      <alignment/>
    </xf>
    <xf numFmtId="0" fontId="4" fillId="42" borderId="0" xfId="0" applyFont="1" applyFill="1" applyAlignment="1">
      <alignment/>
    </xf>
    <xf numFmtId="0" fontId="6" fillId="0" borderId="0" xfId="0" applyFont="1" applyFill="1" applyAlignment="1">
      <alignment horizontal="left"/>
    </xf>
    <xf numFmtId="0" fontId="9" fillId="0" borderId="0" xfId="0" applyFont="1" applyFill="1" applyAlignment="1">
      <alignment horizontal="left"/>
    </xf>
    <xf numFmtId="0" fontId="9" fillId="0" borderId="0" xfId="0" applyFont="1" applyAlignment="1">
      <alignment horizontal="left"/>
    </xf>
    <xf numFmtId="0" fontId="6" fillId="0" borderId="0" xfId="0" applyFont="1" applyAlignment="1">
      <alignment horizontal="left"/>
    </xf>
    <xf numFmtId="165" fontId="6" fillId="0" borderId="16" xfId="44" applyNumberFormat="1" applyFont="1" applyFill="1" applyBorder="1" applyAlignment="1">
      <alignment/>
    </xf>
    <xf numFmtId="165" fontId="6" fillId="0" borderId="16" xfId="0" applyNumberFormat="1" applyFont="1" applyBorder="1" applyAlignment="1">
      <alignment/>
    </xf>
    <xf numFmtId="0" fontId="6" fillId="43" borderId="0" xfId="0" applyFont="1" applyFill="1" applyAlignment="1">
      <alignment/>
    </xf>
    <xf numFmtId="0" fontId="4" fillId="43" borderId="0" xfId="0" applyFont="1" applyFill="1" applyAlignment="1">
      <alignment/>
    </xf>
    <xf numFmtId="165" fontId="6" fillId="43" borderId="0" xfId="0" applyNumberFormat="1" applyFont="1" applyFill="1" applyBorder="1" applyAlignment="1">
      <alignment/>
    </xf>
    <xf numFmtId="0" fontId="6" fillId="0" borderId="0" xfId="0" applyFont="1" applyAlignment="1">
      <alignment vertical="center"/>
    </xf>
    <xf numFmtId="165" fontId="6" fillId="0" borderId="0" xfId="0" applyNumberFormat="1" applyFont="1" applyFill="1" applyAlignment="1">
      <alignment/>
    </xf>
    <xf numFmtId="165" fontId="6" fillId="0" borderId="0" xfId="0" applyNumberFormat="1" applyFont="1" applyFill="1" applyAlignment="1">
      <alignment vertical="center"/>
    </xf>
    <xf numFmtId="22" fontId="6" fillId="0" borderId="0" xfId="0" applyNumberFormat="1" applyFont="1" applyAlignment="1">
      <alignment/>
    </xf>
    <xf numFmtId="167" fontId="6" fillId="0" borderId="0" xfId="42" applyNumberFormat="1" applyFont="1" applyFill="1" applyAlignment="1">
      <alignment/>
    </xf>
    <xf numFmtId="165" fontId="4" fillId="0" borderId="0" xfId="0" applyNumberFormat="1" applyFont="1" applyAlignment="1">
      <alignment/>
    </xf>
    <xf numFmtId="165" fontId="4" fillId="0" borderId="0" xfId="44" applyNumberFormat="1" applyFont="1" applyAlignment="1">
      <alignment/>
    </xf>
    <xf numFmtId="0" fontId="23" fillId="0" borderId="0" xfId="0" applyFont="1" applyAlignment="1">
      <alignment/>
    </xf>
    <xf numFmtId="0" fontId="25" fillId="0" borderId="0" xfId="0" applyFont="1" applyAlignment="1">
      <alignment/>
    </xf>
    <xf numFmtId="0" fontId="69"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77"/>
  <sheetViews>
    <sheetView zoomScale="75" zoomScaleNormal="75" zoomScalePageLayoutView="0" workbookViewId="0" topLeftCell="A1">
      <selection activeCell="L27" sqref="L27"/>
    </sheetView>
  </sheetViews>
  <sheetFormatPr defaultColWidth="9.140625" defaultRowHeight="12.75"/>
  <cols>
    <col min="1" max="1" width="32.00390625" style="8" customWidth="1"/>
    <col min="2" max="2" width="18.140625" style="8" customWidth="1"/>
    <col min="3" max="4" width="23.57421875" style="8" customWidth="1"/>
    <col min="5" max="5" width="23.8515625" style="8" customWidth="1"/>
    <col min="6" max="6" width="25.57421875" style="8" customWidth="1"/>
    <col min="7" max="8" width="26.28125" style="8" customWidth="1"/>
    <col min="9" max="9" width="21.28125" style="8" customWidth="1"/>
    <col min="10" max="10" width="23.00390625" style="8" customWidth="1"/>
    <col min="11" max="11" width="25.00390625" style="8" customWidth="1"/>
    <col min="12" max="12" width="18.00390625" style="8" customWidth="1"/>
    <col min="13" max="16384" width="9.140625" style="8" customWidth="1"/>
  </cols>
  <sheetData>
    <row r="1" spans="2:10" s="28" customFormat="1" ht="15.75">
      <c r="B1" s="30" t="s">
        <v>2424</v>
      </c>
      <c r="C1" s="30"/>
      <c r="D1" s="30" t="s">
        <v>2425</v>
      </c>
      <c r="E1" s="30"/>
      <c r="F1" s="30" t="s">
        <v>2426</v>
      </c>
      <c r="G1" s="30" t="s">
        <v>2428</v>
      </c>
      <c r="H1" s="30" t="s">
        <v>2425</v>
      </c>
      <c r="I1" s="30" t="s">
        <v>2430</v>
      </c>
      <c r="J1" s="30">
        <v>2013</v>
      </c>
    </row>
    <row r="2" spans="1:12" s="28" customFormat="1" ht="15.75">
      <c r="A2" s="29" t="s">
        <v>1418</v>
      </c>
      <c r="B2" s="30" t="s">
        <v>1419</v>
      </c>
      <c r="C2" s="30" t="s">
        <v>1422</v>
      </c>
      <c r="D2" s="30" t="s">
        <v>1419</v>
      </c>
      <c r="E2" s="30" t="s">
        <v>1422</v>
      </c>
      <c r="F2" s="30" t="s">
        <v>2429</v>
      </c>
      <c r="G2" s="30" t="s">
        <v>2427</v>
      </c>
      <c r="H2" s="30" t="s">
        <v>2543</v>
      </c>
      <c r="I2" s="30" t="s">
        <v>2431</v>
      </c>
      <c r="J2" s="30" t="s">
        <v>1420</v>
      </c>
      <c r="K2" s="30" t="s">
        <v>1421</v>
      </c>
      <c r="L2" s="29" t="s">
        <v>1422</v>
      </c>
    </row>
    <row r="3" ht="15.75">
      <c r="A3" s="1" t="s">
        <v>2558</v>
      </c>
    </row>
    <row r="4" ht="15.75">
      <c r="A4" s="1" t="s">
        <v>2553</v>
      </c>
    </row>
    <row r="5" spans="1:12" ht="15.75">
      <c r="A5" s="8" t="s">
        <v>1673</v>
      </c>
      <c r="B5" s="8">
        <f>+Sparrow!B59</f>
        <v>34</v>
      </c>
      <c r="C5" s="20" t="str">
        <f>IF(B5&lt;41,"UNDER","OVER")</f>
        <v>UNDER</v>
      </c>
      <c r="D5" s="8">
        <f>+MinorLeagueMSB!A33</f>
        <v>21</v>
      </c>
      <c r="E5" s="20" t="str">
        <f>IF(D5&lt;26,"UNDER","OVER")</f>
        <v>UNDER</v>
      </c>
      <c r="F5" s="35">
        <f>+Sparrow!D59</f>
        <v>70240000</v>
      </c>
      <c r="G5" s="18">
        <f>+'Non-Roster Obligations'!C19</f>
        <v>0</v>
      </c>
      <c r="H5" s="35">
        <f>+MinorLeagueMSB!C33</f>
        <v>0</v>
      </c>
      <c r="I5" s="35">
        <f>SUM(F5:H5)</f>
        <v>70240000</v>
      </c>
      <c r="J5" s="19">
        <v>90000000</v>
      </c>
      <c r="K5" s="21">
        <f>+J5-I5</f>
        <v>19760000</v>
      </c>
      <c r="L5" s="20" t="str">
        <f>IF(K5&gt;=0,"UNDER","OVER")</f>
        <v>UNDER</v>
      </c>
    </row>
    <row r="6" spans="1:12" ht="15.75">
      <c r="A6" s="8" t="s">
        <v>1674</v>
      </c>
      <c r="B6" s="8">
        <f>+Sparrow!H59</f>
        <v>40</v>
      </c>
      <c r="C6" s="20" t="str">
        <f>IF(B6&lt;41,"UNDER","OVER")</f>
        <v>UNDER</v>
      </c>
      <c r="D6" s="8">
        <f>+MinorLeagueMSB!E33</f>
        <v>21</v>
      </c>
      <c r="E6" s="20" t="str">
        <f>IF(D6&lt;26,"UNDER","OVER")</f>
        <v>UNDER</v>
      </c>
      <c r="F6" s="35">
        <f>+Sparrow!J59</f>
        <v>87410000</v>
      </c>
      <c r="G6" s="18">
        <f>+'Non-Roster Obligations'!H19</f>
        <v>0</v>
      </c>
      <c r="H6" s="35">
        <f>+MinorLeagueMSB!G33</f>
        <v>0</v>
      </c>
      <c r="I6" s="35">
        <f>SUM(F6:H6)</f>
        <v>87410000</v>
      </c>
      <c r="J6" s="19">
        <v>90000000</v>
      </c>
      <c r="K6" s="21">
        <f>+J6-I6</f>
        <v>2590000</v>
      </c>
      <c r="L6" s="20" t="str">
        <f>IF(K6&gt;=0,"UNDER","OVER")</f>
        <v>UNDER</v>
      </c>
    </row>
    <row r="7" spans="1:12" ht="15.75">
      <c r="A7" s="8" t="s">
        <v>1973</v>
      </c>
      <c r="B7" s="8">
        <f>+Sparrow!N59</f>
        <v>40</v>
      </c>
      <c r="C7" s="20" t="str">
        <f>IF(B7&lt;41,"UNDER","OVER")</f>
        <v>UNDER</v>
      </c>
      <c r="D7" s="8">
        <f>+MinorLeagueMSB!I33</f>
        <v>22</v>
      </c>
      <c r="E7" s="20" t="str">
        <f>IF(D7&lt;26,"UNDER","OVER")</f>
        <v>UNDER</v>
      </c>
      <c r="F7" s="35">
        <f>+Sparrow!P59</f>
        <v>82010000</v>
      </c>
      <c r="G7" s="18">
        <f>+'Non-Roster Obligations'!M19</f>
        <v>0</v>
      </c>
      <c r="H7" s="35">
        <f>+MinorLeagueMSB!K33</f>
        <v>0</v>
      </c>
      <c r="I7" s="35">
        <f>SUM(F7:H7)</f>
        <v>82010000</v>
      </c>
      <c r="J7" s="19">
        <v>90000000</v>
      </c>
      <c r="K7" s="21">
        <f>+J7-I7</f>
        <v>7990000</v>
      </c>
      <c r="L7" s="20" t="str">
        <f>IF(K7&gt;=0,"UNDER","OVER")</f>
        <v>UNDER</v>
      </c>
    </row>
    <row r="8" spans="1:12" ht="15.75">
      <c r="A8" s="8" t="s">
        <v>1562</v>
      </c>
      <c r="B8" s="8">
        <f>+Sparrow!T59</f>
        <v>40</v>
      </c>
      <c r="C8" s="20" t="str">
        <f>IF(B8&lt;41,"UNDER","OVER")</f>
        <v>UNDER</v>
      </c>
      <c r="D8" s="8">
        <f>+MinorLeagueMSB!M33</f>
        <v>25</v>
      </c>
      <c r="E8" s="20" t="str">
        <f>IF(D8&lt;26,"UNDER","OVER")</f>
        <v>UNDER</v>
      </c>
      <c r="F8" s="35">
        <f>+Sparrow!V59</f>
        <v>88325000</v>
      </c>
      <c r="G8" s="35">
        <f>+'Non-Roster Obligations'!R19</f>
        <v>750000</v>
      </c>
      <c r="H8" s="35">
        <f>+MinorLeagueMSB!O33</f>
        <v>0</v>
      </c>
      <c r="I8" s="35">
        <f>SUM(F8:H8)</f>
        <v>89075000</v>
      </c>
      <c r="J8" s="19">
        <v>90000000</v>
      </c>
      <c r="K8" s="21">
        <f>+J8-I8</f>
        <v>925000</v>
      </c>
      <c r="L8" s="20" t="str">
        <f>IF(K8&gt;=0,"UNDER","OVER")</f>
        <v>UNDER</v>
      </c>
    </row>
    <row r="9" spans="3:12" ht="15.75">
      <c r="C9" s="20"/>
      <c r="E9" s="20"/>
      <c r="F9" s="35"/>
      <c r="G9" s="35"/>
      <c r="H9" s="35"/>
      <c r="I9" s="35"/>
      <c r="J9" s="19"/>
      <c r="K9" s="21"/>
      <c r="L9" s="20"/>
    </row>
    <row r="10" spans="1:7" ht="15.75">
      <c r="A10" s="1" t="s">
        <v>2554</v>
      </c>
      <c r="G10" s="21"/>
    </row>
    <row r="11" spans="1:12" ht="15.75">
      <c r="A11" s="8" t="s">
        <v>1670</v>
      </c>
      <c r="B11" s="8">
        <f>+Sparrow!B111</f>
        <v>40</v>
      </c>
      <c r="C11" s="20" t="str">
        <f>IF(B11&lt;41,"UNDER","OVER")</f>
        <v>UNDER</v>
      </c>
      <c r="D11" s="8">
        <f>+MinorLeagueMSB!Q33</f>
        <v>20</v>
      </c>
      <c r="E11" s="20" t="str">
        <f>IF(D11&lt;26,"UNDER","OVER")</f>
        <v>UNDER</v>
      </c>
      <c r="F11" s="35">
        <f>+Sparrow!D111</f>
        <v>76540000</v>
      </c>
      <c r="G11" s="35">
        <f>+'Non-Roster Obligations'!C41</f>
        <v>8750000</v>
      </c>
      <c r="H11" s="35">
        <f>+MinorLeagueMSB!S33</f>
        <v>0</v>
      </c>
      <c r="I11" s="35">
        <f>SUM(F11:H11)</f>
        <v>85290000</v>
      </c>
      <c r="J11" s="19">
        <v>90000000</v>
      </c>
      <c r="K11" s="21">
        <f>+J11-I11</f>
        <v>4710000</v>
      </c>
      <c r="L11" s="20" t="str">
        <f>IF(K11&gt;=0,"UNDER","OVER")</f>
        <v>UNDER</v>
      </c>
    </row>
    <row r="12" spans="1:12" ht="15.75">
      <c r="A12" s="8" t="s">
        <v>46</v>
      </c>
      <c r="B12" s="8">
        <f>+Sparrow!H111</f>
        <v>38</v>
      </c>
      <c r="C12" s="20" t="str">
        <f>IF(B12&lt;41,"UNDER","OVER")</f>
        <v>UNDER</v>
      </c>
      <c r="D12" s="8">
        <f>+MinorLeagueMSB!U33</f>
        <v>25</v>
      </c>
      <c r="E12" s="20" t="str">
        <f>IF(D12&lt;26,"UNDER","OVER")</f>
        <v>UNDER</v>
      </c>
      <c r="F12" s="35">
        <f>+Sparrow!J111</f>
        <v>62277000</v>
      </c>
      <c r="G12" s="35">
        <f>+'Non-Roster Obligations'!H41</f>
        <v>2800000</v>
      </c>
      <c r="H12" s="35">
        <f>+MinorLeagueMSB!W33</f>
        <v>1500000</v>
      </c>
      <c r="I12" s="35">
        <f>SUM(F12:H12)</f>
        <v>66577000</v>
      </c>
      <c r="J12" s="19">
        <v>90000000</v>
      </c>
      <c r="K12" s="21">
        <f>+J12-I12</f>
        <v>23423000</v>
      </c>
      <c r="L12" s="20" t="str">
        <f>IF(K12&gt;=0,"UNDER","OVER")</f>
        <v>UNDER</v>
      </c>
    </row>
    <row r="13" spans="1:12" ht="15.75">
      <c r="A13" s="8" t="s">
        <v>1535</v>
      </c>
      <c r="B13" s="8">
        <f>+Sparrow!N111</f>
        <v>38</v>
      </c>
      <c r="C13" s="20" t="str">
        <f>IF(B13&lt;41,"UNDER","OVER")</f>
        <v>UNDER</v>
      </c>
      <c r="D13" s="8">
        <f>+MinorLeagueMSB!Y33</f>
        <v>22</v>
      </c>
      <c r="E13" s="20" t="str">
        <f>IF(D13&lt;26,"UNDER","OVER")</f>
        <v>UNDER</v>
      </c>
      <c r="F13" s="35">
        <f>+Sparrow!P111</f>
        <v>51550000</v>
      </c>
      <c r="G13" s="35">
        <f>+'Non-Roster Obligations'!M41</f>
        <v>550000</v>
      </c>
      <c r="H13" s="35">
        <f>+MinorLeagueMSB!AA33</f>
        <v>0</v>
      </c>
      <c r="I13" s="35">
        <f>SUM(F13:H13)</f>
        <v>52100000</v>
      </c>
      <c r="J13" s="19">
        <v>90000000</v>
      </c>
      <c r="K13" s="21">
        <f>+J13-I13</f>
        <v>37900000</v>
      </c>
      <c r="L13" s="20" t="str">
        <f>IF(K13&gt;=0,"UNDER","OVER")</f>
        <v>UNDER</v>
      </c>
    </row>
    <row r="14" spans="1:12" ht="15.75">
      <c r="A14" s="8" t="s">
        <v>2148</v>
      </c>
      <c r="B14" s="8">
        <f>+Sparrow!T111</f>
        <v>40</v>
      </c>
      <c r="C14" s="20" t="str">
        <f>IF(B14&lt;41,"UNDER","OVER")</f>
        <v>UNDER</v>
      </c>
      <c r="D14" s="8">
        <f>+MinorLeagueMSB!AC33</f>
        <v>20</v>
      </c>
      <c r="E14" s="20" t="str">
        <f>IF(D14&lt;26,"UNDER","OVER")</f>
        <v>UNDER</v>
      </c>
      <c r="F14" s="35">
        <f>+Sparrow!V111</f>
        <v>68395000</v>
      </c>
      <c r="G14" s="35">
        <f>+'Non-Roster Obligations'!R41</f>
        <v>15080000</v>
      </c>
      <c r="H14" s="35">
        <f>+MinorLeagueMSB!AE33</f>
        <v>4500000</v>
      </c>
      <c r="I14" s="35">
        <f>SUM(F14:H14)</f>
        <v>87975000</v>
      </c>
      <c r="J14" s="19">
        <v>90000000</v>
      </c>
      <c r="K14" s="21">
        <f>+J14-I14</f>
        <v>2025000</v>
      </c>
      <c r="L14" s="20" t="str">
        <f>IF(K14&gt;=0,"UNDER","OVER")</f>
        <v>UNDER</v>
      </c>
    </row>
    <row r="15" spans="3:12" ht="15.75">
      <c r="C15" s="20"/>
      <c r="E15" s="20"/>
      <c r="F15" s="35"/>
      <c r="G15" s="35"/>
      <c r="H15" s="35"/>
      <c r="I15" s="35"/>
      <c r="J15" s="19"/>
      <c r="K15" s="21"/>
      <c r="L15" s="20"/>
    </row>
    <row r="16" spans="1:12" ht="15.75">
      <c r="A16" s="1" t="s">
        <v>2555</v>
      </c>
      <c r="C16" s="20"/>
      <c r="E16" s="20"/>
      <c r="F16" s="35"/>
      <c r="G16" s="35"/>
      <c r="H16" s="35"/>
      <c r="I16" s="35"/>
      <c r="J16" s="19"/>
      <c r="K16" s="21"/>
      <c r="L16" s="20"/>
    </row>
    <row r="17" spans="1:12" ht="15.75">
      <c r="A17" s="1" t="s">
        <v>2556</v>
      </c>
      <c r="C17" s="20"/>
      <c r="E17" s="20"/>
      <c r="F17" s="35"/>
      <c r="G17" s="35"/>
      <c r="H17" s="35"/>
      <c r="I17" s="35"/>
      <c r="J17" s="19"/>
      <c r="K17" s="21"/>
      <c r="L17" s="20"/>
    </row>
    <row r="18" spans="1:12" ht="15.75">
      <c r="A18" s="8" t="s">
        <v>541</v>
      </c>
      <c r="B18" s="8">
        <f>+Roberts!B50</f>
        <v>38</v>
      </c>
      <c r="C18" s="20" t="str">
        <f>IF(B18&lt;41,"UNDER","OVER")</f>
        <v>UNDER</v>
      </c>
      <c r="D18" s="8">
        <f>+MinorLeagueMSB!A68</f>
        <v>17</v>
      </c>
      <c r="E18" s="20" t="str">
        <f>IF(D18&lt;26,"UNDER","OVER")</f>
        <v>UNDER</v>
      </c>
      <c r="F18" s="35">
        <f>+Roberts!D50</f>
        <v>69425000</v>
      </c>
      <c r="G18" s="35">
        <f>+'Non-Roster Obligations'!C64</f>
        <v>16020000</v>
      </c>
      <c r="H18" s="35">
        <f>+MinorLeagueMSB!C68</f>
        <v>0</v>
      </c>
      <c r="I18" s="35">
        <f>SUM(F18:H18)</f>
        <v>85445000</v>
      </c>
      <c r="J18" s="19">
        <v>90000000</v>
      </c>
      <c r="K18" s="21">
        <f>+J18-I18</f>
        <v>4555000</v>
      </c>
      <c r="L18" s="20" t="str">
        <f>IF(K18&gt;=0,"UNDER","OVER")</f>
        <v>UNDER</v>
      </c>
    </row>
    <row r="19" spans="1:12" ht="15.75">
      <c r="A19" s="8" t="s">
        <v>1974</v>
      </c>
      <c r="B19" s="8">
        <f>+Roberts!H50</f>
        <v>36</v>
      </c>
      <c r="C19" s="20" t="str">
        <f>IF(B19&lt;41,"UNDER","OVER")</f>
        <v>UNDER</v>
      </c>
      <c r="D19" s="8">
        <f>+MinorLeagueMSB!E68</f>
        <v>21</v>
      </c>
      <c r="E19" s="20" t="str">
        <f>IF(D19&lt;26,"UNDER","OVER")</f>
        <v>UNDER</v>
      </c>
      <c r="F19" s="35">
        <f>+Roberts!J50</f>
        <v>61370000</v>
      </c>
      <c r="G19" s="35">
        <f>+'Non-Roster Obligations'!H64</f>
        <v>0</v>
      </c>
      <c r="H19" s="35">
        <f>+MinorLeagueMSB!G68</f>
        <v>0</v>
      </c>
      <c r="I19" s="35">
        <f>SUM(F19:H19)</f>
        <v>61370000</v>
      </c>
      <c r="J19" s="19">
        <v>90000000</v>
      </c>
      <c r="K19" s="21">
        <f>+J19-I19</f>
        <v>28630000</v>
      </c>
      <c r="L19" s="20" t="str">
        <f>IF(K19&gt;=0,"UNDER","OVER")</f>
        <v>UNDER</v>
      </c>
    </row>
    <row r="20" spans="1:12" ht="15.75">
      <c r="A20" s="8" t="s">
        <v>928</v>
      </c>
      <c r="B20" s="8">
        <f>+Roberts!N50</f>
        <v>39</v>
      </c>
      <c r="C20" s="20" t="str">
        <f>IF(B20&lt;41,"UNDER","OVER")</f>
        <v>UNDER</v>
      </c>
      <c r="D20" s="8">
        <f>+MinorLeagueMSB!I68</f>
        <v>22</v>
      </c>
      <c r="E20" s="20" t="str">
        <f>IF(D20&lt;26,"UNDER","OVER")</f>
        <v>UNDER</v>
      </c>
      <c r="F20" s="35">
        <f>+Roberts!P50</f>
        <v>82110000</v>
      </c>
      <c r="G20" s="35">
        <f>+'Non-Roster Obligations'!M64</f>
        <v>2950000</v>
      </c>
      <c r="H20" s="35">
        <f>+MinorLeagueMSB!K68</f>
        <v>0</v>
      </c>
      <c r="I20" s="35">
        <f>SUM(F20:H20)</f>
        <v>85060000</v>
      </c>
      <c r="J20" s="19">
        <v>90000000</v>
      </c>
      <c r="K20" s="21">
        <f>+J20-I20</f>
        <v>4940000</v>
      </c>
      <c r="L20" s="20" t="str">
        <f>IF(K20&gt;=0,"UNDER","OVER")</f>
        <v>UNDER</v>
      </c>
    </row>
    <row r="21" spans="1:12" ht="15.75">
      <c r="A21" s="8" t="s">
        <v>1658</v>
      </c>
      <c r="B21" s="8">
        <f>+Roberts!T50</f>
        <v>40</v>
      </c>
      <c r="C21" s="20" t="str">
        <f>IF(B21&lt;41,"UNDER","OVER")</f>
        <v>UNDER</v>
      </c>
      <c r="D21" s="8">
        <f>+MinorLeagueMSB!M68</f>
        <v>18</v>
      </c>
      <c r="E21" s="20" t="str">
        <f>IF(D21&lt;26,"UNDER","OVER")</f>
        <v>UNDER</v>
      </c>
      <c r="F21" s="35">
        <f>+Roberts!V50</f>
        <v>74420000</v>
      </c>
      <c r="G21" s="35">
        <f>+'Non-Roster Obligations'!R64</f>
        <v>7100000</v>
      </c>
      <c r="H21" s="35">
        <f>+MinorLeagueMSB!O68</f>
        <v>5800000</v>
      </c>
      <c r="I21" s="35">
        <f>SUM(F21:H21)</f>
        <v>87320000</v>
      </c>
      <c r="J21" s="19">
        <v>90000000</v>
      </c>
      <c r="K21" s="21">
        <f>+J21-I21</f>
        <v>2680000</v>
      </c>
      <c r="L21" s="20" t="str">
        <f>IF(K21&gt;=0,"UNDER","OVER")</f>
        <v>UNDER</v>
      </c>
    </row>
    <row r="22" spans="3:12" ht="15.75">
      <c r="C22" s="20"/>
      <c r="E22" s="20"/>
      <c r="F22" s="35"/>
      <c r="G22" s="35"/>
      <c r="H22" s="35"/>
      <c r="I22" s="35"/>
      <c r="J22" s="19"/>
      <c r="K22" s="21"/>
      <c r="L22" s="20"/>
    </row>
    <row r="23" spans="1:12" ht="15.75">
      <c r="A23" s="1" t="s">
        <v>2557</v>
      </c>
      <c r="C23" s="20"/>
      <c r="E23" s="20"/>
      <c r="F23" s="35"/>
      <c r="G23" s="35"/>
      <c r="H23" s="35"/>
      <c r="I23" s="35"/>
      <c r="J23" s="19"/>
      <c r="K23" s="21"/>
      <c r="L23" s="20"/>
    </row>
    <row r="24" spans="1:12" ht="15.75">
      <c r="A24" s="8" t="s">
        <v>1661</v>
      </c>
      <c r="B24" s="8">
        <f>+Roberts!B106</f>
        <v>40</v>
      </c>
      <c r="C24" s="20" t="str">
        <f>IF(B24&lt;41,"UNDER","OVER")</f>
        <v>UNDER</v>
      </c>
      <c r="D24" s="8">
        <f>+MinorLeagueMSB!Q68</f>
        <v>19</v>
      </c>
      <c r="E24" s="20" t="str">
        <f>IF(D24&lt;26,"UNDER","OVER")</f>
        <v>UNDER</v>
      </c>
      <c r="F24" s="35">
        <f>+Roberts!D106</f>
        <v>67605000</v>
      </c>
      <c r="G24" s="35">
        <f>+'Non-Roster Obligations'!C91</f>
        <v>3950000</v>
      </c>
      <c r="H24" s="35">
        <f>+MinorLeagueMSB!S68</f>
        <v>1000000</v>
      </c>
      <c r="I24" s="35">
        <f>SUM(F24:H24)</f>
        <v>72555000</v>
      </c>
      <c r="J24" s="19">
        <v>90000000</v>
      </c>
      <c r="K24" s="21">
        <f>+J24-I24</f>
        <v>17445000</v>
      </c>
      <c r="L24" s="20" t="str">
        <f>IF(K24&gt;=0,"UNDER","OVER")</f>
        <v>UNDER</v>
      </c>
    </row>
    <row r="25" spans="1:12" ht="15.75">
      <c r="A25" s="8" t="s">
        <v>2545</v>
      </c>
      <c r="B25" s="8">
        <f>+Roberts!H106</f>
        <v>39</v>
      </c>
      <c r="C25" s="20" t="str">
        <f>IF(B25&lt;41,"UNDER","OVER")</f>
        <v>UNDER</v>
      </c>
      <c r="D25" s="8">
        <f>+MinorLeagueMSB!U68</f>
        <v>18</v>
      </c>
      <c r="E25" s="20" t="str">
        <f>IF(D25&lt;26,"UNDER","OVER")</f>
        <v>UNDER</v>
      </c>
      <c r="F25" s="35">
        <f>+Roberts!J106</f>
        <v>81950000</v>
      </c>
      <c r="G25" s="35">
        <f>+'Non-Roster Obligations'!H91</f>
        <v>2500000</v>
      </c>
      <c r="H25" s="35">
        <f>+MinorLeagueMSB!W68</f>
        <v>600000</v>
      </c>
      <c r="I25" s="35">
        <f>SUM(F25:H25)</f>
        <v>85050000</v>
      </c>
      <c r="J25" s="19">
        <v>90000000</v>
      </c>
      <c r="K25" s="21">
        <f>+J25-I25</f>
        <v>4950000</v>
      </c>
      <c r="L25" s="20" t="str">
        <f>IF(K25&gt;=0,"UNDER","OVER")</f>
        <v>UNDER</v>
      </c>
    </row>
    <row r="26" spans="1:12" ht="15.75">
      <c r="A26" s="8" t="s">
        <v>2472</v>
      </c>
      <c r="B26" s="8">
        <f>+Roberts!N106</f>
        <v>38</v>
      </c>
      <c r="C26" s="20" t="str">
        <f>IF(B26&lt;41,"UNDER","OVER")</f>
        <v>UNDER</v>
      </c>
      <c r="D26" s="8">
        <f>+MinorLeagueMSB!Y68</f>
        <v>19</v>
      </c>
      <c r="E26" s="20" t="str">
        <f>IF(D26&lt;26,"UNDER","OVER")</f>
        <v>UNDER</v>
      </c>
      <c r="F26" s="35">
        <f>+Roberts!P106</f>
        <v>54295000</v>
      </c>
      <c r="G26" s="35">
        <f>+'Non-Roster Obligations'!M91</f>
        <v>0</v>
      </c>
      <c r="H26" s="35">
        <f>+MinorLeagueMSB!AA68</f>
        <v>0</v>
      </c>
      <c r="I26" s="35">
        <f>SUM(F26:H26)</f>
        <v>54295000</v>
      </c>
      <c r="J26" s="19">
        <v>90000000</v>
      </c>
      <c r="K26" s="21">
        <f>+J26-I26</f>
        <v>35705000</v>
      </c>
      <c r="L26" s="20" t="str">
        <f>IF(K26&gt;=0,"UNDER","OVER")</f>
        <v>UNDER</v>
      </c>
    </row>
    <row r="27" spans="1:12" ht="15.75">
      <c r="A27" s="8" t="s">
        <v>984</v>
      </c>
      <c r="B27" s="8">
        <f>+Roberts!T106</f>
        <v>38</v>
      </c>
      <c r="C27" s="20" t="str">
        <f>IF(B27&lt;41,"UNDER","OVER")</f>
        <v>UNDER</v>
      </c>
      <c r="D27" s="8">
        <f>+MinorLeagueMSB!AC68</f>
        <v>24</v>
      </c>
      <c r="E27" s="20" t="str">
        <f>IF(D27&lt;26,"UNDER","OVER")</f>
        <v>UNDER</v>
      </c>
      <c r="F27" s="35">
        <f>+Roberts!V106</f>
        <v>88270000</v>
      </c>
      <c r="G27" s="35">
        <f>+'Non-Roster Obligations'!R91</f>
        <v>0</v>
      </c>
      <c r="H27" s="35">
        <f>+MinorLeagueMSB!AE68</f>
        <v>0</v>
      </c>
      <c r="I27" s="35">
        <f>SUM(F27:H27)</f>
        <v>88270000</v>
      </c>
      <c r="J27" s="19">
        <v>90000000</v>
      </c>
      <c r="K27" s="21">
        <f>+J27-I27</f>
        <v>1730000</v>
      </c>
      <c r="L27" s="20" t="str">
        <f>IF(K27&gt;=0,"UNDER","OVER")</f>
        <v>UNDER</v>
      </c>
    </row>
    <row r="30" spans="1:3" ht="15.75">
      <c r="A30" s="8" t="s">
        <v>1091</v>
      </c>
      <c r="C30" s="179">
        <f ca="1">NOW()</f>
        <v>41339.452106944445</v>
      </c>
    </row>
    <row r="33" spans="1:5" ht="15.75">
      <c r="A33" s="1"/>
      <c r="B33" s="15"/>
      <c r="C33" s="15"/>
      <c r="D33" s="15"/>
      <c r="E33" s="15"/>
    </row>
    <row r="34" spans="1:5" ht="15.75">
      <c r="A34" s="1"/>
      <c r="E34" s="1"/>
    </row>
    <row r="35" spans="3:9" ht="15.75">
      <c r="C35" s="177"/>
      <c r="D35" s="79"/>
      <c r="E35" s="181"/>
      <c r="F35" s="16"/>
      <c r="I35" s="21"/>
    </row>
    <row r="36" spans="3:9" ht="15.75">
      <c r="C36" s="177"/>
      <c r="D36" s="180"/>
      <c r="E36" s="181"/>
      <c r="F36" s="16"/>
      <c r="I36" s="35"/>
    </row>
    <row r="37" spans="3:9" ht="15.75">
      <c r="C37" s="177"/>
      <c r="D37" s="180"/>
      <c r="E37" s="181"/>
      <c r="F37" s="16"/>
      <c r="I37" s="35"/>
    </row>
    <row r="38" spans="1:9" ht="19.5" customHeight="1">
      <c r="A38" s="176"/>
      <c r="B38" s="176"/>
      <c r="C38" s="178"/>
      <c r="D38" s="180"/>
      <c r="E38" s="182"/>
      <c r="F38" s="15"/>
      <c r="I38" s="35"/>
    </row>
    <row r="39" spans="3:6" ht="15.75">
      <c r="C39" s="177"/>
      <c r="D39" s="180"/>
      <c r="E39" s="1"/>
      <c r="F39" s="79"/>
    </row>
    <row r="40" spans="1:9" ht="15.75">
      <c r="A40" s="1"/>
      <c r="C40" s="177"/>
      <c r="D40" s="180"/>
      <c r="E40" s="1"/>
      <c r="F40" s="79"/>
      <c r="I40" s="21"/>
    </row>
    <row r="41" spans="3:6" ht="15.75">
      <c r="C41" s="177"/>
      <c r="D41" s="180"/>
      <c r="E41" s="181"/>
      <c r="F41" s="79"/>
    </row>
    <row r="42" spans="3:9" ht="15.75">
      <c r="C42" s="177"/>
      <c r="D42" s="180"/>
      <c r="E42" s="181"/>
      <c r="F42" s="79"/>
      <c r="I42" s="21"/>
    </row>
    <row r="43" spans="3:6" ht="15.75">
      <c r="C43" s="177"/>
      <c r="D43" s="180"/>
      <c r="E43" s="182"/>
      <c r="F43" s="79"/>
    </row>
    <row r="44" spans="3:6" ht="15.75">
      <c r="C44" s="177"/>
      <c r="D44" s="180"/>
      <c r="E44" s="181"/>
      <c r="F44" s="79"/>
    </row>
    <row r="45" spans="3:6" ht="15.75">
      <c r="C45" s="177"/>
      <c r="D45" s="180"/>
      <c r="E45" s="1"/>
      <c r="F45" s="79"/>
    </row>
    <row r="46" spans="1:6" ht="15.75">
      <c r="A46" s="1"/>
      <c r="C46" s="177"/>
      <c r="D46" s="180"/>
      <c r="E46" s="1"/>
      <c r="F46" s="79"/>
    </row>
    <row r="47" spans="1:6" ht="15.75">
      <c r="A47" s="1"/>
      <c r="C47" s="177"/>
      <c r="D47" s="180"/>
      <c r="E47" s="1"/>
      <c r="F47" s="79"/>
    </row>
    <row r="48" spans="3:6" ht="15.75">
      <c r="C48" s="177"/>
      <c r="D48" s="180"/>
      <c r="E48" s="181"/>
      <c r="F48" s="79"/>
    </row>
    <row r="49" spans="3:6" ht="15.75">
      <c r="C49" s="177"/>
      <c r="D49" s="180"/>
      <c r="E49" s="181"/>
      <c r="F49" s="79"/>
    </row>
    <row r="50" spans="3:6" ht="15.75">
      <c r="C50" s="177"/>
      <c r="D50" s="180"/>
      <c r="E50" s="181"/>
      <c r="F50" s="79"/>
    </row>
    <row r="51" spans="3:6" ht="15.75">
      <c r="C51" s="177"/>
      <c r="D51" s="79"/>
      <c r="E51" s="181"/>
      <c r="F51" s="79"/>
    </row>
    <row r="52" spans="3:6" ht="15.75">
      <c r="C52" s="177"/>
      <c r="D52" s="79"/>
      <c r="E52" s="1"/>
      <c r="F52" s="79"/>
    </row>
    <row r="53" spans="1:6" ht="15.75">
      <c r="A53" s="1"/>
      <c r="C53" s="177"/>
      <c r="D53" s="79"/>
      <c r="E53" s="1"/>
      <c r="F53" s="79"/>
    </row>
    <row r="54" spans="3:6" ht="15.75">
      <c r="C54" s="177"/>
      <c r="D54" s="79"/>
      <c r="E54" s="181"/>
      <c r="F54" s="79"/>
    </row>
    <row r="55" spans="3:6" ht="15.75">
      <c r="C55" s="177"/>
      <c r="D55" s="79"/>
      <c r="E55" s="182"/>
      <c r="F55" s="79"/>
    </row>
    <row r="56" spans="3:5" ht="15.75">
      <c r="C56" s="177"/>
      <c r="D56" s="79"/>
      <c r="E56" s="181"/>
    </row>
    <row r="57" spans="3:5" ht="15.75">
      <c r="C57" s="177"/>
      <c r="D57" s="79"/>
      <c r="E57" s="181"/>
    </row>
    <row r="58" ht="15.75">
      <c r="B58" s="80"/>
    </row>
    <row r="67" ht="15.75">
      <c r="B67" s="134"/>
    </row>
    <row r="68" ht="15.75">
      <c r="B68" s="134"/>
    </row>
    <row r="69" ht="15.75">
      <c r="B69" s="134"/>
    </row>
    <row r="70" ht="15.75">
      <c r="B70" s="134"/>
    </row>
    <row r="71" ht="15.75">
      <c r="B71" s="134"/>
    </row>
    <row r="72" ht="15.75">
      <c r="B72" s="134"/>
    </row>
    <row r="73" ht="15.75">
      <c r="B73" s="134"/>
    </row>
    <row r="74" ht="15.75">
      <c r="B74" s="110"/>
    </row>
    <row r="75" ht="15.75">
      <c r="B75" s="110"/>
    </row>
    <row r="76" ht="15.75">
      <c r="B76" s="12"/>
    </row>
    <row r="77" ht="15.75">
      <c r="B77" s="111"/>
    </row>
  </sheetData>
  <sheetProtection/>
  <conditionalFormatting sqref="C5 E11:E27 E5:E9 L11:L27 L5:L9">
    <cfRule type="cellIs" priority="1" dxfId="0" operator="equal" stopIfTrue="1">
      <formula>"OVER"</formula>
    </cfRule>
  </conditionalFormatting>
  <conditionalFormatting sqref="C11:C27 C6:C9">
    <cfRule type="cellIs" priority="2" dxfId="0" operator="equal" stopIfTrue="1">
      <formula>"OVER"</formula>
    </cfRule>
    <cfRule type="expression" priority="3" dxfId="0" stopIfTrue="1">
      <formula>NOT(ISERROR(SEARCH("OVER",C6)))</formula>
    </cfRule>
  </conditionalFormatting>
  <printOptions/>
  <pageMargins left="0.75" right="0.75" top="1" bottom="1" header="0.5" footer="0.5"/>
  <pageSetup fitToHeight="1" fitToWidth="1" horizontalDpi="600" verticalDpi="600" orientation="portrait" paperSize="4" scale="27" r:id="rId1"/>
</worksheet>
</file>

<file path=xl/worksheets/sheet10.xml><?xml version="1.0" encoding="utf-8"?>
<worksheet xmlns="http://schemas.openxmlformats.org/spreadsheetml/2006/main" xmlns:r="http://schemas.openxmlformats.org/officeDocument/2006/relationships">
  <dimension ref="A1:AB91"/>
  <sheetViews>
    <sheetView zoomScale="75" zoomScaleNormal="75" zoomScalePageLayoutView="0" workbookViewId="0" topLeftCell="L1">
      <selection activeCell="I29" sqref="I29"/>
    </sheetView>
  </sheetViews>
  <sheetFormatPr defaultColWidth="9.140625" defaultRowHeight="12.75"/>
  <cols>
    <col min="1" max="1" width="3.57421875" style="0" customWidth="1"/>
    <col min="2" max="2" width="26.8515625" style="0" customWidth="1"/>
    <col min="3" max="3" width="9.8515625" style="0" bestFit="1" customWidth="1"/>
    <col min="4" max="4" width="18.421875" style="0" customWidth="1"/>
    <col min="5" max="5" width="15.28125" style="0" customWidth="1"/>
    <col min="6" max="6" width="32.28125" style="0" customWidth="1"/>
    <col min="8" max="8" width="3.7109375" style="62" customWidth="1"/>
    <col min="9" max="9" width="25.140625" style="0" customWidth="1"/>
    <col min="10" max="10" width="9.8515625" style="0" bestFit="1" customWidth="1"/>
    <col min="11" max="11" width="18.00390625" style="0" customWidth="1"/>
    <col min="12" max="12" width="14.7109375" style="0" customWidth="1"/>
    <col min="13" max="13" width="41.8515625" style="0" customWidth="1"/>
    <col min="15" max="15" width="3.8515625" style="62" customWidth="1"/>
    <col min="16" max="16" width="23.28125" style="0" customWidth="1"/>
    <col min="17" max="17" width="17.421875" style="0" customWidth="1"/>
    <col min="18" max="18" width="23.00390625" style="0" customWidth="1"/>
    <col min="19" max="19" width="17.8515625" style="0" customWidth="1"/>
    <col min="20" max="20" width="29.8515625" style="0" customWidth="1"/>
    <col min="22" max="22" width="3.8515625" style="62" customWidth="1"/>
    <col min="23" max="23" width="19.8515625" style="0" customWidth="1"/>
    <col min="24" max="24" width="17.7109375" style="0" customWidth="1"/>
    <col min="25" max="25" width="18.8515625" style="0" customWidth="1"/>
    <col min="26" max="26" width="13.7109375" style="0" customWidth="1"/>
    <col min="27" max="27" width="31.57421875" style="0" customWidth="1"/>
  </cols>
  <sheetData>
    <row r="1" ht="37.5" customHeight="1">
      <c r="B1" s="152" t="s">
        <v>2558</v>
      </c>
    </row>
    <row r="2" ht="18.75">
      <c r="B2" s="153" t="s">
        <v>2559</v>
      </c>
    </row>
    <row r="3" spans="2:28" ht="18.75">
      <c r="B3" s="7" t="s">
        <v>1673</v>
      </c>
      <c r="C3" s="7"/>
      <c r="D3" s="7"/>
      <c r="E3" s="7"/>
      <c r="F3" s="7"/>
      <c r="G3" s="52"/>
      <c r="I3" s="7" t="s">
        <v>1674</v>
      </c>
      <c r="J3" s="7"/>
      <c r="K3" s="7"/>
      <c r="L3" s="7"/>
      <c r="M3" s="7"/>
      <c r="N3" s="52"/>
      <c r="P3" s="7" t="s">
        <v>1973</v>
      </c>
      <c r="Q3" s="7"/>
      <c r="R3" s="7"/>
      <c r="S3" s="7"/>
      <c r="T3" s="7"/>
      <c r="U3" s="52"/>
      <c r="W3" s="7" t="s">
        <v>1562</v>
      </c>
      <c r="X3" s="7"/>
      <c r="Y3" s="7"/>
      <c r="Z3" s="7"/>
      <c r="AA3" s="6"/>
      <c r="AB3" s="52"/>
    </row>
    <row r="4" spans="2:28" ht="15.75">
      <c r="B4" s="3" t="s">
        <v>1645</v>
      </c>
      <c r="C4" s="3" t="s">
        <v>1646</v>
      </c>
      <c r="D4" s="3" t="s">
        <v>1647</v>
      </c>
      <c r="E4" s="12" t="s">
        <v>1415</v>
      </c>
      <c r="F4" s="3" t="s">
        <v>1648</v>
      </c>
      <c r="G4" s="52"/>
      <c r="I4" s="3" t="s">
        <v>1645</v>
      </c>
      <c r="J4" s="3" t="s">
        <v>1646</v>
      </c>
      <c r="K4" s="3" t="s">
        <v>1647</v>
      </c>
      <c r="L4" s="12" t="s">
        <v>1415</v>
      </c>
      <c r="M4" s="3" t="s">
        <v>1648</v>
      </c>
      <c r="N4" s="52"/>
      <c r="P4" s="3" t="s">
        <v>1645</v>
      </c>
      <c r="Q4" s="3" t="s">
        <v>1646</v>
      </c>
      <c r="R4" s="3" t="s">
        <v>1647</v>
      </c>
      <c r="S4" s="3" t="s">
        <v>1415</v>
      </c>
      <c r="T4" s="3" t="s">
        <v>1648</v>
      </c>
      <c r="U4" s="52"/>
      <c r="W4" s="3" t="s">
        <v>1645</v>
      </c>
      <c r="X4" s="3" t="s">
        <v>1646</v>
      </c>
      <c r="Y4" s="3" t="s">
        <v>1647</v>
      </c>
      <c r="Z4" s="12" t="s">
        <v>1415</v>
      </c>
      <c r="AA4" s="3" t="s">
        <v>1648</v>
      </c>
      <c r="AB4" s="52"/>
    </row>
    <row r="5" spans="1:28" ht="15.75">
      <c r="A5" s="57" t="s">
        <v>2515</v>
      </c>
      <c r="B5" s="83" t="s">
        <v>1608</v>
      </c>
      <c r="C5" s="77">
        <v>-2012</v>
      </c>
      <c r="D5" s="83" t="s">
        <v>1657</v>
      </c>
      <c r="E5" s="84">
        <v>300000</v>
      </c>
      <c r="F5" s="85" t="s">
        <v>2456</v>
      </c>
      <c r="G5" s="52"/>
      <c r="H5" s="69" t="s">
        <v>2515</v>
      </c>
      <c r="I5" s="83" t="s">
        <v>356</v>
      </c>
      <c r="J5" s="77">
        <v>-2012</v>
      </c>
      <c r="K5" s="83" t="s">
        <v>1650</v>
      </c>
      <c r="L5" s="84">
        <v>0</v>
      </c>
      <c r="M5" s="85" t="s">
        <v>1416</v>
      </c>
      <c r="N5" s="52"/>
      <c r="O5" s="69"/>
      <c r="P5" s="4"/>
      <c r="Q5" s="5"/>
      <c r="R5" s="4"/>
      <c r="S5" s="23"/>
      <c r="T5" s="12"/>
      <c r="U5" s="52"/>
      <c r="V5" s="155"/>
      <c r="W5" s="156" t="s">
        <v>1750</v>
      </c>
      <c r="X5" s="157">
        <v>-2012</v>
      </c>
      <c r="Y5" s="156" t="s">
        <v>1649</v>
      </c>
      <c r="Z5" s="158">
        <v>0</v>
      </c>
      <c r="AA5" s="159" t="s">
        <v>1044</v>
      </c>
      <c r="AB5" s="52"/>
    </row>
    <row r="6" spans="1:28" ht="15.75">
      <c r="A6" s="62" t="s">
        <v>2515</v>
      </c>
      <c r="B6" s="83" t="s">
        <v>961</v>
      </c>
      <c r="C6" s="77">
        <v>-2012</v>
      </c>
      <c r="D6" s="83" t="s">
        <v>1657</v>
      </c>
      <c r="E6" s="84">
        <v>450000</v>
      </c>
      <c r="F6" s="85" t="s">
        <v>50</v>
      </c>
      <c r="G6" s="52"/>
      <c r="H6" s="69" t="s">
        <v>2515</v>
      </c>
      <c r="I6" s="83" t="s">
        <v>948</v>
      </c>
      <c r="J6" s="77">
        <v>-2012</v>
      </c>
      <c r="K6" s="83" t="s">
        <v>1652</v>
      </c>
      <c r="L6" s="84">
        <v>9000000</v>
      </c>
      <c r="M6" s="85" t="s">
        <v>50</v>
      </c>
      <c r="N6" s="52"/>
      <c r="O6" s="69"/>
      <c r="P6" s="4"/>
      <c r="Q6" s="5"/>
      <c r="R6" s="4"/>
      <c r="S6" s="23"/>
      <c r="T6" s="12"/>
      <c r="U6" s="52"/>
      <c r="V6" s="69" t="s">
        <v>2515</v>
      </c>
      <c r="W6" s="83" t="s">
        <v>1692</v>
      </c>
      <c r="X6" s="77">
        <v>-2012</v>
      </c>
      <c r="Y6" s="83" t="s">
        <v>1655</v>
      </c>
      <c r="Z6" s="84">
        <v>0</v>
      </c>
      <c r="AA6" s="85" t="s">
        <v>1416</v>
      </c>
      <c r="AB6" s="52"/>
    </row>
    <row r="7" spans="1:28" ht="15.75">
      <c r="A7" s="69" t="s">
        <v>2515</v>
      </c>
      <c r="B7" s="83" t="s">
        <v>943</v>
      </c>
      <c r="C7" s="77">
        <v>-2012</v>
      </c>
      <c r="D7" s="83" t="s">
        <v>1657</v>
      </c>
      <c r="E7" s="84">
        <v>250000</v>
      </c>
      <c r="F7" s="85" t="s">
        <v>50</v>
      </c>
      <c r="G7" s="52"/>
      <c r="H7" s="69" t="s">
        <v>2515</v>
      </c>
      <c r="I7" s="83" t="s">
        <v>1928</v>
      </c>
      <c r="J7" s="77">
        <v>-2012</v>
      </c>
      <c r="K7" s="83" t="s">
        <v>2423</v>
      </c>
      <c r="L7" s="84">
        <v>1250000</v>
      </c>
      <c r="M7" s="85" t="s">
        <v>50</v>
      </c>
      <c r="N7" s="52"/>
      <c r="O7" s="69"/>
      <c r="P7" s="4"/>
      <c r="Q7" s="5"/>
      <c r="R7" s="4"/>
      <c r="S7" s="23"/>
      <c r="T7" s="12"/>
      <c r="U7" s="52"/>
      <c r="V7" s="69" t="s">
        <v>2515</v>
      </c>
      <c r="W7" s="83" t="s">
        <v>1860</v>
      </c>
      <c r="X7" s="77">
        <v>-2012</v>
      </c>
      <c r="Y7" s="83" t="s">
        <v>1655</v>
      </c>
      <c r="Z7" s="84">
        <v>6250000</v>
      </c>
      <c r="AA7" s="85" t="s">
        <v>50</v>
      </c>
      <c r="AB7" s="52"/>
    </row>
    <row r="8" spans="1:28" ht="15.75">
      <c r="A8" s="69" t="s">
        <v>2515</v>
      </c>
      <c r="B8" s="83" t="s">
        <v>1935</v>
      </c>
      <c r="C8" s="77">
        <v>-2012</v>
      </c>
      <c r="D8" s="83" t="s">
        <v>1657</v>
      </c>
      <c r="E8" s="84">
        <v>700000</v>
      </c>
      <c r="F8" s="85" t="s">
        <v>50</v>
      </c>
      <c r="G8" s="52"/>
      <c r="H8" s="69" t="s">
        <v>2515</v>
      </c>
      <c r="I8" s="83" t="s">
        <v>342</v>
      </c>
      <c r="J8" s="77">
        <v>-2012</v>
      </c>
      <c r="K8" s="83" t="s">
        <v>1654</v>
      </c>
      <c r="L8" s="84">
        <v>0</v>
      </c>
      <c r="M8" s="85" t="s">
        <v>1416</v>
      </c>
      <c r="N8" s="52"/>
      <c r="O8" s="69"/>
      <c r="P8" s="4"/>
      <c r="Q8" s="5"/>
      <c r="R8" s="4"/>
      <c r="S8" s="23"/>
      <c r="T8" s="12"/>
      <c r="U8" s="52"/>
      <c r="V8" s="69" t="s">
        <v>2515</v>
      </c>
      <c r="W8" s="83" t="s">
        <v>967</v>
      </c>
      <c r="X8" s="77">
        <v>-2012</v>
      </c>
      <c r="Y8" s="83" t="s">
        <v>1655</v>
      </c>
      <c r="Z8" s="84">
        <v>2650000</v>
      </c>
      <c r="AA8" s="85" t="s">
        <v>50</v>
      </c>
      <c r="AB8" s="52"/>
    </row>
    <row r="9" spans="1:28" ht="15.75">
      <c r="A9" s="69" t="s">
        <v>2515</v>
      </c>
      <c r="B9" s="83" t="s">
        <v>1609</v>
      </c>
      <c r="C9" s="77">
        <v>-2012</v>
      </c>
      <c r="D9" s="83" t="s">
        <v>1657</v>
      </c>
      <c r="E9" s="84">
        <v>300000</v>
      </c>
      <c r="F9" s="85" t="s">
        <v>2456</v>
      </c>
      <c r="G9" s="52"/>
      <c r="H9" s="155"/>
      <c r="I9" s="156" t="s">
        <v>332</v>
      </c>
      <c r="J9" s="157">
        <v>-2012</v>
      </c>
      <c r="K9" s="156" t="s">
        <v>1655</v>
      </c>
      <c r="L9" s="158">
        <v>0</v>
      </c>
      <c r="M9" s="159" t="s">
        <v>2049</v>
      </c>
      <c r="N9" s="52"/>
      <c r="O9" s="69"/>
      <c r="P9" s="4"/>
      <c r="Q9" s="5"/>
      <c r="R9" s="4"/>
      <c r="S9" s="23"/>
      <c r="T9" s="12"/>
      <c r="U9" s="52"/>
      <c r="V9" s="69"/>
      <c r="W9" s="4"/>
      <c r="X9" s="5"/>
      <c r="Y9" s="4"/>
      <c r="Z9" s="23"/>
      <c r="AA9" s="12"/>
      <c r="AB9" s="52"/>
    </row>
    <row r="10" spans="1:28" ht="15.75">
      <c r="A10" s="69" t="s">
        <v>2515</v>
      </c>
      <c r="B10" s="83" t="s">
        <v>57</v>
      </c>
      <c r="C10" s="77">
        <v>-2012</v>
      </c>
      <c r="D10" s="83" t="s">
        <v>1649</v>
      </c>
      <c r="E10" s="84">
        <v>4725000</v>
      </c>
      <c r="F10" s="85" t="s">
        <v>50</v>
      </c>
      <c r="G10" s="52"/>
      <c r="H10" s="69" t="s">
        <v>2515</v>
      </c>
      <c r="I10" s="83" t="s">
        <v>1946</v>
      </c>
      <c r="J10" s="77">
        <v>-2012</v>
      </c>
      <c r="K10" s="83" t="s">
        <v>1656</v>
      </c>
      <c r="L10" s="84">
        <v>1000000</v>
      </c>
      <c r="M10" s="85" t="s">
        <v>50</v>
      </c>
      <c r="N10" s="52"/>
      <c r="O10" s="69"/>
      <c r="P10" s="4"/>
      <c r="Q10" s="5"/>
      <c r="R10" s="4"/>
      <c r="S10" s="23"/>
      <c r="T10" s="12"/>
      <c r="U10" s="52"/>
      <c r="V10" s="69"/>
      <c r="W10" s="4"/>
      <c r="X10" s="5"/>
      <c r="Y10" s="4"/>
      <c r="Z10" s="23"/>
      <c r="AA10" s="12"/>
      <c r="AB10" s="52"/>
    </row>
    <row r="11" spans="1:28" ht="15.75">
      <c r="A11" s="69" t="s">
        <v>2515</v>
      </c>
      <c r="B11" s="83" t="s">
        <v>962</v>
      </c>
      <c r="C11" s="77">
        <v>-2012</v>
      </c>
      <c r="D11" s="83" t="s">
        <v>1652</v>
      </c>
      <c r="E11" s="84">
        <v>2750000</v>
      </c>
      <c r="F11" s="85" t="s">
        <v>50</v>
      </c>
      <c r="G11" s="52"/>
      <c r="H11" s="69" t="s">
        <v>2515</v>
      </c>
      <c r="I11" s="83" t="s">
        <v>963</v>
      </c>
      <c r="J11" s="77">
        <v>-2012</v>
      </c>
      <c r="K11" s="83" t="s">
        <v>1656</v>
      </c>
      <c r="L11" s="84">
        <v>3500000</v>
      </c>
      <c r="M11" s="85" t="s">
        <v>50</v>
      </c>
      <c r="N11" s="52"/>
      <c r="O11" s="70"/>
      <c r="P11" s="83"/>
      <c r="Q11" s="77"/>
      <c r="R11" s="83"/>
      <c r="S11" s="84"/>
      <c r="T11" s="85"/>
      <c r="U11" s="52"/>
      <c r="V11" s="69"/>
      <c r="W11" s="4"/>
      <c r="X11" s="5"/>
      <c r="Y11" s="4"/>
      <c r="Z11" s="23"/>
      <c r="AA11" s="12"/>
      <c r="AB11" s="52"/>
    </row>
    <row r="12" spans="1:28" ht="15.75">
      <c r="A12" s="69" t="s">
        <v>2515</v>
      </c>
      <c r="B12" s="83" t="s">
        <v>364</v>
      </c>
      <c r="C12" s="77">
        <v>-2012</v>
      </c>
      <c r="D12" s="83" t="s">
        <v>1653</v>
      </c>
      <c r="E12" s="84">
        <v>0</v>
      </c>
      <c r="F12" s="85" t="s">
        <v>1416</v>
      </c>
      <c r="G12" s="52"/>
      <c r="H12" s="69" t="s">
        <v>2515</v>
      </c>
      <c r="I12" s="83" t="s">
        <v>1930</v>
      </c>
      <c r="J12" s="77">
        <v>-2012</v>
      </c>
      <c r="K12" s="83" t="s">
        <v>1656</v>
      </c>
      <c r="L12" s="84">
        <v>1000000</v>
      </c>
      <c r="M12" s="85" t="s">
        <v>50</v>
      </c>
      <c r="N12" s="52"/>
      <c r="O12" s="70"/>
      <c r="P12" s="83"/>
      <c r="Q12" s="77"/>
      <c r="R12" s="83"/>
      <c r="S12" s="84"/>
      <c r="T12" s="85"/>
      <c r="U12" s="52"/>
      <c r="V12" s="69"/>
      <c r="W12" s="4"/>
      <c r="X12" s="5"/>
      <c r="Y12" s="4"/>
      <c r="Z12" s="23"/>
      <c r="AA12" s="12"/>
      <c r="AB12" s="52"/>
    </row>
    <row r="13" spans="1:28" ht="15.75">
      <c r="A13" s="69" t="s">
        <v>2515</v>
      </c>
      <c r="B13" s="83" t="s">
        <v>1875</v>
      </c>
      <c r="C13" s="77">
        <v>-2012</v>
      </c>
      <c r="D13" s="83" t="s">
        <v>1653</v>
      </c>
      <c r="E13" s="84">
        <v>1750000</v>
      </c>
      <c r="F13" s="85" t="s">
        <v>50</v>
      </c>
      <c r="G13" s="52"/>
      <c r="H13" s="69" t="s">
        <v>2515</v>
      </c>
      <c r="I13" s="83" t="s">
        <v>1933</v>
      </c>
      <c r="J13" s="77">
        <v>-2012</v>
      </c>
      <c r="K13" s="83" t="s">
        <v>1649</v>
      </c>
      <c r="L13" s="84">
        <v>550000</v>
      </c>
      <c r="M13" s="85" t="s">
        <v>50</v>
      </c>
      <c r="N13" s="52"/>
      <c r="O13" s="70"/>
      <c r="P13" s="83"/>
      <c r="Q13" s="77"/>
      <c r="R13" s="83"/>
      <c r="S13" s="84"/>
      <c r="T13" s="85"/>
      <c r="U13" s="52"/>
      <c r="V13" s="69"/>
      <c r="W13" s="4"/>
      <c r="X13" s="5"/>
      <c r="Y13" s="4"/>
      <c r="Z13" s="23"/>
      <c r="AA13" s="12"/>
      <c r="AB13" s="52"/>
    </row>
    <row r="14" spans="1:28" ht="15.75">
      <c r="A14" s="69" t="s">
        <v>2515</v>
      </c>
      <c r="B14" s="83" t="s">
        <v>1866</v>
      </c>
      <c r="C14" s="77">
        <v>-2012</v>
      </c>
      <c r="D14" s="83" t="s">
        <v>1655</v>
      </c>
      <c r="E14" s="84">
        <v>3000000</v>
      </c>
      <c r="F14" s="85" t="s">
        <v>50</v>
      </c>
      <c r="G14" s="52"/>
      <c r="H14" s="69" t="s">
        <v>2515</v>
      </c>
      <c r="I14" s="83" t="s">
        <v>357</v>
      </c>
      <c r="J14" s="77">
        <v>-2012</v>
      </c>
      <c r="K14" s="83" t="s">
        <v>1649</v>
      </c>
      <c r="L14" s="84">
        <v>300000</v>
      </c>
      <c r="M14" s="85" t="s">
        <v>2456</v>
      </c>
      <c r="N14" s="52"/>
      <c r="O14" s="70"/>
      <c r="P14" s="83"/>
      <c r="Q14" s="77"/>
      <c r="R14" s="83"/>
      <c r="S14" s="84"/>
      <c r="T14" s="85"/>
      <c r="U14" s="52"/>
      <c r="AB14" s="52"/>
    </row>
    <row r="15" spans="1:28" ht="15.75">
      <c r="A15" s="69" t="s">
        <v>2515</v>
      </c>
      <c r="B15" s="83" t="s">
        <v>1873</v>
      </c>
      <c r="C15" s="77">
        <v>-2012</v>
      </c>
      <c r="D15" s="83" t="s">
        <v>1655</v>
      </c>
      <c r="E15" s="84">
        <v>8750000</v>
      </c>
      <c r="F15" s="85" t="s">
        <v>50</v>
      </c>
      <c r="G15" s="52"/>
      <c r="H15" s="69"/>
      <c r="I15" s="83"/>
      <c r="J15" s="77"/>
      <c r="K15" s="83"/>
      <c r="L15" s="84"/>
      <c r="M15" s="85"/>
      <c r="N15" s="52"/>
      <c r="O15" s="70"/>
      <c r="P15" s="83"/>
      <c r="Q15" s="77"/>
      <c r="R15" s="83"/>
      <c r="S15" s="84"/>
      <c r="T15" s="85"/>
      <c r="U15" s="52"/>
      <c r="AB15" s="52"/>
    </row>
    <row r="16" spans="1:28" ht="15.75">
      <c r="A16" s="69" t="s">
        <v>2515</v>
      </c>
      <c r="B16" s="83" t="s">
        <v>1874</v>
      </c>
      <c r="C16" s="77">
        <v>-2012</v>
      </c>
      <c r="D16" s="83" t="s">
        <v>1655</v>
      </c>
      <c r="E16" s="84">
        <v>6750000</v>
      </c>
      <c r="F16" s="85" t="s">
        <v>50</v>
      </c>
      <c r="G16" s="52"/>
      <c r="H16" s="69"/>
      <c r="I16" s="83"/>
      <c r="J16" s="77"/>
      <c r="K16" s="83"/>
      <c r="L16" s="84"/>
      <c r="M16" s="85"/>
      <c r="N16" s="52"/>
      <c r="O16" s="70"/>
      <c r="P16" s="83"/>
      <c r="Q16" s="77"/>
      <c r="R16" s="83"/>
      <c r="S16" s="84"/>
      <c r="T16" s="85"/>
      <c r="U16" s="52"/>
      <c r="AB16" s="52"/>
    </row>
    <row r="17" spans="2:28" ht="15.75">
      <c r="B17" s="62"/>
      <c r="C17" s="62"/>
      <c r="D17" s="62"/>
      <c r="E17" s="62"/>
      <c r="F17" s="62"/>
      <c r="G17" s="52"/>
      <c r="H17" s="69"/>
      <c r="I17" s="83"/>
      <c r="J17" s="77"/>
      <c r="K17" s="83"/>
      <c r="L17" s="84"/>
      <c r="M17" s="85"/>
      <c r="N17" s="52"/>
      <c r="P17" s="83"/>
      <c r="Q17" s="77"/>
      <c r="R17" s="83"/>
      <c r="S17" s="84"/>
      <c r="T17" s="85"/>
      <c r="U17" s="52"/>
      <c r="AB17" s="52"/>
    </row>
    <row r="18" spans="2:28" ht="15.75">
      <c r="B18" s="62"/>
      <c r="C18" s="62"/>
      <c r="D18" s="62"/>
      <c r="E18" s="62"/>
      <c r="F18" s="62"/>
      <c r="G18" s="52"/>
      <c r="I18" s="83"/>
      <c r="J18" s="77"/>
      <c r="K18" s="83"/>
      <c r="L18" s="84"/>
      <c r="M18" s="85"/>
      <c r="N18" s="52"/>
      <c r="P18" s="83"/>
      <c r="Q18" s="77"/>
      <c r="R18" s="83"/>
      <c r="S18" s="84"/>
      <c r="T18" s="85"/>
      <c r="U18" s="52"/>
      <c r="AB18" s="52"/>
    </row>
    <row r="19" spans="2:28" ht="15.75">
      <c r="B19" s="62"/>
      <c r="C19" s="62"/>
      <c r="D19" s="62"/>
      <c r="E19" s="62"/>
      <c r="F19" s="62"/>
      <c r="G19" s="52"/>
      <c r="I19" s="83"/>
      <c r="J19" s="77"/>
      <c r="K19" s="83"/>
      <c r="L19" s="84"/>
      <c r="M19" s="85"/>
      <c r="N19" s="52"/>
      <c r="P19" s="83"/>
      <c r="Q19" s="77"/>
      <c r="R19" s="83"/>
      <c r="S19" s="84"/>
      <c r="T19" s="85"/>
      <c r="U19" s="52"/>
      <c r="AB19" s="52"/>
    </row>
    <row r="20" spans="2:28" ht="15.75">
      <c r="B20" s="62"/>
      <c r="C20" s="62"/>
      <c r="D20" s="62"/>
      <c r="E20" s="62"/>
      <c r="F20" s="62"/>
      <c r="G20" s="52"/>
      <c r="I20" s="83"/>
      <c r="J20" s="77"/>
      <c r="K20" s="83"/>
      <c r="L20" s="84"/>
      <c r="M20" s="85"/>
      <c r="N20" s="52"/>
      <c r="P20" s="83"/>
      <c r="Q20" s="77"/>
      <c r="R20" s="83"/>
      <c r="S20" s="84"/>
      <c r="T20" s="85"/>
      <c r="U20" s="52"/>
      <c r="AB20" s="52"/>
    </row>
    <row r="21" spans="7:28" ht="12.75">
      <c r="G21" s="52"/>
      <c r="N21" s="52"/>
      <c r="U21" s="52"/>
      <c r="AB21" s="52"/>
    </row>
    <row r="22" spans="1:28"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2:28" s="62" customFormat="1" ht="18.75">
      <c r="B23" s="153" t="s">
        <v>2560</v>
      </c>
      <c r="G23" s="52"/>
      <c r="N23" s="52"/>
      <c r="U23" s="52"/>
      <c r="AB23" s="52"/>
    </row>
    <row r="24" spans="2:28" ht="18.75">
      <c r="B24" s="7" t="s">
        <v>1670</v>
      </c>
      <c r="C24" s="6"/>
      <c r="D24" s="6"/>
      <c r="E24" s="6"/>
      <c r="F24" s="6"/>
      <c r="G24" s="52"/>
      <c r="I24" s="7" t="s">
        <v>46</v>
      </c>
      <c r="J24" s="7"/>
      <c r="K24" s="7"/>
      <c r="L24" s="7"/>
      <c r="M24" s="7"/>
      <c r="N24" s="52"/>
      <c r="P24" s="7" t="s">
        <v>1535</v>
      </c>
      <c r="Q24" s="7"/>
      <c r="R24" s="7"/>
      <c r="S24" s="7"/>
      <c r="T24" s="6"/>
      <c r="U24" s="52"/>
      <c r="W24" s="7" t="s">
        <v>2148</v>
      </c>
      <c r="X24" s="7"/>
      <c r="Y24" s="7"/>
      <c r="Z24" s="7"/>
      <c r="AA24" s="7"/>
      <c r="AB24" s="52"/>
    </row>
    <row r="25" spans="2:28" ht="15.75">
      <c r="B25" s="3" t="s">
        <v>1645</v>
      </c>
      <c r="C25" s="3" t="s">
        <v>1646</v>
      </c>
      <c r="D25" s="3" t="s">
        <v>1647</v>
      </c>
      <c r="E25" s="12" t="s">
        <v>1415</v>
      </c>
      <c r="F25" s="3" t="s">
        <v>1648</v>
      </c>
      <c r="G25" s="52"/>
      <c r="I25" s="3" t="s">
        <v>1645</v>
      </c>
      <c r="J25" s="3" t="s">
        <v>1646</v>
      </c>
      <c r="K25" s="3" t="s">
        <v>1647</v>
      </c>
      <c r="L25" s="12" t="s">
        <v>1415</v>
      </c>
      <c r="M25" s="3" t="s">
        <v>1648</v>
      </c>
      <c r="N25" s="52"/>
      <c r="P25" s="3" t="s">
        <v>1645</v>
      </c>
      <c r="Q25" s="3" t="s">
        <v>1646</v>
      </c>
      <c r="R25" s="3" t="s">
        <v>1647</v>
      </c>
      <c r="S25" s="3" t="s">
        <v>1415</v>
      </c>
      <c r="T25" s="3" t="s">
        <v>1648</v>
      </c>
      <c r="U25" s="52"/>
      <c r="W25" s="3" t="s">
        <v>1645</v>
      </c>
      <c r="X25" s="3" t="s">
        <v>1646</v>
      </c>
      <c r="Y25" s="3" t="s">
        <v>1647</v>
      </c>
      <c r="Z25" s="12" t="s">
        <v>1415</v>
      </c>
      <c r="AA25" s="3" t="s">
        <v>1648</v>
      </c>
      <c r="AB25" s="52"/>
    </row>
    <row r="26" spans="1:28" ht="15.75">
      <c r="A26" s="69" t="s">
        <v>2515</v>
      </c>
      <c r="B26" s="83" t="s">
        <v>1362</v>
      </c>
      <c r="C26" s="77">
        <v>-2012</v>
      </c>
      <c r="D26" s="83" t="s">
        <v>1650</v>
      </c>
      <c r="E26" s="84">
        <v>0</v>
      </c>
      <c r="F26" s="85" t="s">
        <v>1416</v>
      </c>
      <c r="G26" s="52"/>
      <c r="H26" s="69" t="s">
        <v>2515</v>
      </c>
      <c r="I26" s="83" t="s">
        <v>1864</v>
      </c>
      <c r="J26" s="77">
        <v>-2012</v>
      </c>
      <c r="K26" s="83" t="s">
        <v>1651</v>
      </c>
      <c r="L26" s="84">
        <v>2750000</v>
      </c>
      <c r="M26" s="85" t="s">
        <v>50</v>
      </c>
      <c r="N26" s="52"/>
      <c r="O26" s="69" t="s">
        <v>2515</v>
      </c>
      <c r="P26" s="83" t="s">
        <v>956</v>
      </c>
      <c r="Q26" s="77">
        <v>-2012</v>
      </c>
      <c r="R26" s="83" t="s">
        <v>1655</v>
      </c>
      <c r="S26" s="84">
        <v>9000000</v>
      </c>
      <c r="T26" s="85" t="s">
        <v>50</v>
      </c>
      <c r="U26" s="52"/>
      <c r="V26" s="69" t="s">
        <v>2515</v>
      </c>
      <c r="W26" s="83" t="s">
        <v>974</v>
      </c>
      <c r="X26" s="77">
        <v>-2012</v>
      </c>
      <c r="Y26" s="83" t="s">
        <v>1650</v>
      </c>
      <c r="Z26" s="84">
        <v>4000000</v>
      </c>
      <c r="AA26" s="85" t="s">
        <v>50</v>
      </c>
      <c r="AB26" s="52"/>
    </row>
    <row r="27" spans="1:28" ht="15.75">
      <c r="A27" s="155"/>
      <c r="B27" s="156" t="s">
        <v>1867</v>
      </c>
      <c r="C27" s="157">
        <v>-2012</v>
      </c>
      <c r="D27" s="156" t="s">
        <v>1651</v>
      </c>
      <c r="E27" s="158">
        <v>3800000</v>
      </c>
      <c r="F27" s="159" t="s">
        <v>236</v>
      </c>
      <c r="G27" s="52"/>
      <c r="H27" s="62" t="s">
        <v>2515</v>
      </c>
      <c r="I27" s="83" t="s">
        <v>1877</v>
      </c>
      <c r="J27" s="77">
        <v>-2012</v>
      </c>
      <c r="K27" s="83" t="s">
        <v>1652</v>
      </c>
      <c r="L27" s="84">
        <v>1500000</v>
      </c>
      <c r="M27" s="85" t="s">
        <v>50</v>
      </c>
      <c r="N27" s="52"/>
      <c r="O27" s="69" t="s">
        <v>2515</v>
      </c>
      <c r="P27" s="83" t="s">
        <v>957</v>
      </c>
      <c r="Q27" s="77">
        <v>-2012</v>
      </c>
      <c r="R27" s="83" t="s">
        <v>1655</v>
      </c>
      <c r="S27" s="84">
        <v>3000000</v>
      </c>
      <c r="T27" s="85" t="s">
        <v>50</v>
      </c>
      <c r="U27" s="52"/>
      <c r="V27" s="69"/>
      <c r="W27" s="83" t="s">
        <v>1412</v>
      </c>
      <c r="X27" s="77">
        <v>-2012</v>
      </c>
      <c r="Y27" s="83" t="s">
        <v>1651</v>
      </c>
      <c r="Z27" s="84">
        <v>0</v>
      </c>
      <c r="AA27" s="85" t="s">
        <v>1416</v>
      </c>
      <c r="AB27" s="52"/>
    </row>
    <row r="28" spans="1:28" ht="15.75">
      <c r="A28" s="69" t="s">
        <v>2515</v>
      </c>
      <c r="B28" s="83" t="s">
        <v>1924</v>
      </c>
      <c r="C28" s="77">
        <v>-2012</v>
      </c>
      <c r="D28" s="83" t="s">
        <v>1651</v>
      </c>
      <c r="E28" s="84">
        <v>1000000</v>
      </c>
      <c r="F28" s="85" t="s">
        <v>50</v>
      </c>
      <c r="G28" s="52"/>
      <c r="H28" s="161"/>
      <c r="I28" s="156" t="s">
        <v>41</v>
      </c>
      <c r="J28" s="157">
        <v>-2012</v>
      </c>
      <c r="K28" s="156" t="s">
        <v>1654</v>
      </c>
      <c r="L28" s="158">
        <v>600000</v>
      </c>
      <c r="M28" s="159" t="s">
        <v>1917</v>
      </c>
      <c r="N28" s="52"/>
      <c r="O28" s="69" t="s">
        <v>2515</v>
      </c>
      <c r="P28" s="83" t="s">
        <v>966</v>
      </c>
      <c r="Q28" s="77">
        <v>-2012</v>
      </c>
      <c r="R28" s="83" t="s">
        <v>1655</v>
      </c>
      <c r="S28" s="84">
        <v>1500000</v>
      </c>
      <c r="T28" s="85" t="s">
        <v>50</v>
      </c>
      <c r="U28" s="52"/>
      <c r="V28" s="69" t="s">
        <v>2515</v>
      </c>
      <c r="W28" s="83" t="s">
        <v>325</v>
      </c>
      <c r="X28" s="77">
        <v>-2012</v>
      </c>
      <c r="Y28" s="83" t="s">
        <v>1649</v>
      </c>
      <c r="Z28" s="84">
        <v>0</v>
      </c>
      <c r="AA28" s="85" t="s">
        <v>1416</v>
      </c>
      <c r="AB28" s="52"/>
    </row>
    <row r="29" spans="1:28" ht="15.75">
      <c r="A29" s="69" t="s">
        <v>2515</v>
      </c>
      <c r="B29" s="83" t="s">
        <v>964</v>
      </c>
      <c r="C29" s="77">
        <v>-2012</v>
      </c>
      <c r="D29" s="83" t="s">
        <v>2423</v>
      </c>
      <c r="E29" s="84">
        <v>250000</v>
      </c>
      <c r="F29" s="85" t="s">
        <v>50</v>
      </c>
      <c r="G29" s="52"/>
      <c r="H29" s="69" t="s">
        <v>2515</v>
      </c>
      <c r="I29" s="83" t="s">
        <v>1865</v>
      </c>
      <c r="J29" s="77">
        <v>-2012</v>
      </c>
      <c r="K29" s="83" t="s">
        <v>1654</v>
      </c>
      <c r="L29" s="84">
        <v>1750000</v>
      </c>
      <c r="M29" s="85" t="s">
        <v>50</v>
      </c>
      <c r="N29" s="52"/>
      <c r="O29" s="69" t="s">
        <v>2515</v>
      </c>
      <c r="P29" s="83" t="s">
        <v>1932</v>
      </c>
      <c r="Q29" s="77">
        <v>-2012</v>
      </c>
      <c r="R29" s="83" t="s">
        <v>1655</v>
      </c>
      <c r="S29" s="84">
        <v>250000</v>
      </c>
      <c r="T29" s="85" t="s">
        <v>50</v>
      </c>
      <c r="U29" s="52"/>
      <c r="V29" s="69"/>
      <c r="W29" s="83" t="s">
        <v>2410</v>
      </c>
      <c r="X29" s="77">
        <v>-2012</v>
      </c>
      <c r="Y29" s="83" t="s">
        <v>1655</v>
      </c>
      <c r="Z29" s="84">
        <v>0</v>
      </c>
      <c r="AA29" s="85" t="s">
        <v>642</v>
      </c>
      <c r="AB29" s="52"/>
    </row>
    <row r="30" spans="1:28" ht="15.75">
      <c r="A30" s="69" t="s">
        <v>2515</v>
      </c>
      <c r="B30" s="83" t="s">
        <v>972</v>
      </c>
      <c r="C30" s="77">
        <v>-2012</v>
      </c>
      <c r="D30" s="83" t="s">
        <v>1654</v>
      </c>
      <c r="E30" s="84">
        <v>10350000</v>
      </c>
      <c r="F30" s="85" t="s">
        <v>50</v>
      </c>
      <c r="G30" s="52"/>
      <c r="H30" s="69" t="s">
        <v>2515</v>
      </c>
      <c r="I30" s="83" t="s">
        <v>39</v>
      </c>
      <c r="J30" s="77">
        <v>-2012</v>
      </c>
      <c r="K30" s="83" t="s">
        <v>1747</v>
      </c>
      <c r="L30" s="84">
        <v>550000</v>
      </c>
      <c r="M30" s="85" t="s">
        <v>50</v>
      </c>
      <c r="N30" s="52"/>
      <c r="O30" s="69" t="s">
        <v>2515</v>
      </c>
      <c r="P30" s="83" t="s">
        <v>1944</v>
      </c>
      <c r="Q30" s="77">
        <v>-2012</v>
      </c>
      <c r="R30" s="83" t="s">
        <v>1655</v>
      </c>
      <c r="S30" s="84">
        <v>2000000</v>
      </c>
      <c r="T30" s="85" t="s">
        <v>50</v>
      </c>
      <c r="U30" s="52"/>
      <c r="V30" s="69" t="s">
        <v>2515</v>
      </c>
      <c r="W30" s="83" t="s">
        <v>1413</v>
      </c>
      <c r="X30" s="77">
        <v>-2012</v>
      </c>
      <c r="Y30" s="83" t="s">
        <v>1655</v>
      </c>
      <c r="Z30" s="84">
        <v>0</v>
      </c>
      <c r="AA30" s="85" t="s">
        <v>1416</v>
      </c>
      <c r="AB30" s="52"/>
    </row>
    <row r="31" spans="1:28" ht="15.75">
      <c r="A31" s="69" t="s">
        <v>2515</v>
      </c>
      <c r="B31" s="83" t="s">
        <v>971</v>
      </c>
      <c r="C31" s="77">
        <v>-2012</v>
      </c>
      <c r="D31" s="83" t="s">
        <v>1654</v>
      </c>
      <c r="E31" s="84">
        <v>3250000</v>
      </c>
      <c r="F31" s="85" t="s">
        <v>50</v>
      </c>
      <c r="G31" s="52"/>
      <c r="H31" s="69"/>
      <c r="I31" s="83"/>
      <c r="J31" s="77"/>
      <c r="K31" s="83"/>
      <c r="L31" s="84"/>
      <c r="M31" s="85"/>
      <c r="N31" s="52"/>
      <c r="O31" s="69" t="s">
        <v>2515</v>
      </c>
      <c r="P31" s="83" t="s">
        <v>1947</v>
      </c>
      <c r="Q31" s="77">
        <v>-2012</v>
      </c>
      <c r="R31" s="83" t="s">
        <v>1655</v>
      </c>
      <c r="S31" s="84">
        <v>2000000</v>
      </c>
      <c r="T31" s="85" t="s">
        <v>50</v>
      </c>
      <c r="U31" s="52"/>
      <c r="V31" s="69" t="s">
        <v>2515</v>
      </c>
      <c r="W31" s="83" t="s">
        <v>1379</v>
      </c>
      <c r="X31" s="77">
        <v>-2012</v>
      </c>
      <c r="Y31" s="83" t="s">
        <v>1655</v>
      </c>
      <c r="Z31" s="84">
        <v>0</v>
      </c>
      <c r="AA31" s="85" t="s">
        <v>1416</v>
      </c>
      <c r="AB31" s="52"/>
    </row>
    <row r="32" spans="1:28" ht="15.75">
      <c r="A32" s="69" t="s">
        <v>2515</v>
      </c>
      <c r="B32" s="83" t="s">
        <v>1868</v>
      </c>
      <c r="C32" s="77">
        <v>-2012</v>
      </c>
      <c r="D32" s="83" t="s">
        <v>1654</v>
      </c>
      <c r="E32" s="84">
        <v>2000000</v>
      </c>
      <c r="F32" s="85" t="s">
        <v>50</v>
      </c>
      <c r="G32" s="52"/>
      <c r="H32" s="69"/>
      <c r="I32" s="83"/>
      <c r="J32" s="77"/>
      <c r="K32" s="83"/>
      <c r="L32" s="84"/>
      <c r="M32" s="85"/>
      <c r="N32" s="52"/>
      <c r="O32" s="161"/>
      <c r="P32" s="156" t="s">
        <v>1943</v>
      </c>
      <c r="Q32" s="157">
        <v>-2012</v>
      </c>
      <c r="R32" s="156" t="s">
        <v>1649</v>
      </c>
      <c r="S32" s="158">
        <v>250000</v>
      </c>
      <c r="T32" s="159" t="s">
        <v>1046</v>
      </c>
      <c r="U32" s="52"/>
      <c r="W32" s="83"/>
      <c r="X32" s="77"/>
      <c r="Y32" s="83"/>
      <c r="Z32" s="84"/>
      <c r="AA32" s="85"/>
      <c r="AB32" s="52"/>
    </row>
    <row r="33" spans="1:28" ht="15.75">
      <c r="A33" s="69" t="s">
        <v>2515</v>
      </c>
      <c r="B33" s="83" t="s">
        <v>973</v>
      </c>
      <c r="C33" s="77">
        <v>-2012</v>
      </c>
      <c r="D33" s="83" t="s">
        <v>1655</v>
      </c>
      <c r="E33" s="84">
        <v>6500000</v>
      </c>
      <c r="F33" s="85" t="s">
        <v>50</v>
      </c>
      <c r="G33" s="52"/>
      <c r="H33" s="69"/>
      <c r="I33" s="83"/>
      <c r="J33" s="77"/>
      <c r="K33" s="83"/>
      <c r="L33" s="84"/>
      <c r="M33" s="85"/>
      <c r="N33" s="52"/>
      <c r="O33" s="162"/>
      <c r="P33" s="156" t="s">
        <v>53</v>
      </c>
      <c r="Q33" s="157">
        <v>-2012</v>
      </c>
      <c r="R33" s="156" t="s">
        <v>1651</v>
      </c>
      <c r="S33" s="158">
        <v>250000</v>
      </c>
      <c r="T33" s="159" t="s">
        <v>18</v>
      </c>
      <c r="U33" s="52"/>
      <c r="V33" s="70"/>
      <c r="W33" s="83"/>
      <c r="X33" s="77"/>
      <c r="Y33" s="83"/>
      <c r="Z33" s="84"/>
      <c r="AA33" s="85"/>
      <c r="AB33" s="52"/>
    </row>
    <row r="34" spans="1:28" ht="15.75">
      <c r="A34" s="69" t="s">
        <v>2515</v>
      </c>
      <c r="B34" s="83" t="s">
        <v>1365</v>
      </c>
      <c r="C34" s="77">
        <v>-2012</v>
      </c>
      <c r="D34" s="83" t="s">
        <v>1655</v>
      </c>
      <c r="E34" s="84">
        <v>0</v>
      </c>
      <c r="F34" s="85" t="s">
        <v>1416</v>
      </c>
      <c r="G34" s="52"/>
      <c r="H34" s="69"/>
      <c r="I34" s="83"/>
      <c r="J34" s="77"/>
      <c r="K34" s="83"/>
      <c r="L34" s="84"/>
      <c r="M34" s="85"/>
      <c r="N34" s="52"/>
      <c r="O34" s="162"/>
      <c r="P34" s="156" t="s">
        <v>55</v>
      </c>
      <c r="Q34" s="157">
        <v>-2012</v>
      </c>
      <c r="R34" s="156" t="s">
        <v>1653</v>
      </c>
      <c r="S34" s="158">
        <v>250000</v>
      </c>
      <c r="T34" s="159" t="s">
        <v>1047</v>
      </c>
      <c r="U34" s="52"/>
      <c r="V34" s="70"/>
      <c r="W34" s="83"/>
      <c r="X34" s="77"/>
      <c r="Y34" s="83"/>
      <c r="Z34" s="84"/>
      <c r="AA34" s="85"/>
      <c r="AB34" s="52"/>
    </row>
    <row r="35" spans="1:28" ht="15.75">
      <c r="A35" s="69"/>
      <c r="B35" s="83"/>
      <c r="C35" s="77"/>
      <c r="D35" s="83"/>
      <c r="E35" s="84"/>
      <c r="F35" s="85"/>
      <c r="G35" s="52"/>
      <c r="I35" s="83"/>
      <c r="J35" s="77"/>
      <c r="K35" s="83"/>
      <c r="L35" s="84"/>
      <c r="M35" s="85"/>
      <c r="N35" s="52"/>
      <c r="O35" s="162"/>
      <c r="P35" s="156" t="s">
        <v>1881</v>
      </c>
      <c r="Q35" s="157">
        <v>-2012</v>
      </c>
      <c r="R35" s="156" t="s">
        <v>1654</v>
      </c>
      <c r="S35" s="158">
        <v>1200000</v>
      </c>
      <c r="T35" s="159" t="s">
        <v>1048</v>
      </c>
      <c r="U35" s="52"/>
      <c r="V35" s="70"/>
      <c r="W35" s="83"/>
      <c r="X35" s="77"/>
      <c r="Y35" s="83"/>
      <c r="Z35" s="84"/>
      <c r="AA35" s="85"/>
      <c r="AB35" s="52"/>
    </row>
    <row r="36" spans="1:28" ht="15.75">
      <c r="A36" s="62"/>
      <c r="B36" s="83"/>
      <c r="C36" s="77"/>
      <c r="D36" s="83"/>
      <c r="E36" s="84"/>
      <c r="F36" s="85"/>
      <c r="G36" s="52"/>
      <c r="I36" s="83"/>
      <c r="J36" s="77"/>
      <c r="K36" s="83"/>
      <c r="L36" s="84"/>
      <c r="M36" s="85"/>
      <c r="N36" s="52"/>
      <c r="O36" s="161"/>
      <c r="P36" s="156" t="s">
        <v>1765</v>
      </c>
      <c r="Q36" s="157">
        <v>-2012</v>
      </c>
      <c r="R36" s="156" t="s">
        <v>1655</v>
      </c>
      <c r="S36" s="158">
        <v>0</v>
      </c>
      <c r="T36" s="159" t="s">
        <v>979</v>
      </c>
      <c r="U36" s="52"/>
      <c r="V36" s="70"/>
      <c r="W36" s="83"/>
      <c r="X36" s="77"/>
      <c r="Y36" s="83"/>
      <c r="Z36" s="84"/>
      <c r="AA36" s="85"/>
      <c r="AB36" s="52"/>
    </row>
    <row r="37" spans="1:28" ht="15.75">
      <c r="A37" s="62"/>
      <c r="B37" s="62"/>
      <c r="C37" s="62"/>
      <c r="D37" s="62"/>
      <c r="E37" s="62"/>
      <c r="F37" s="62"/>
      <c r="G37" s="52"/>
      <c r="I37" s="62"/>
      <c r="J37" s="62"/>
      <c r="K37" s="62"/>
      <c r="L37" s="62"/>
      <c r="M37" s="62"/>
      <c r="N37" s="52"/>
      <c r="O37" s="161"/>
      <c r="P37" s="156" t="s">
        <v>1668</v>
      </c>
      <c r="Q37" s="157">
        <v>-2012</v>
      </c>
      <c r="R37" s="156" t="s">
        <v>1655</v>
      </c>
      <c r="S37" s="158">
        <v>0</v>
      </c>
      <c r="T37" s="159" t="s">
        <v>979</v>
      </c>
      <c r="U37" s="52"/>
      <c r="W37" s="62"/>
      <c r="X37" s="62"/>
      <c r="Y37" s="62"/>
      <c r="Z37" s="62"/>
      <c r="AA37" s="62"/>
      <c r="AB37" s="52"/>
    </row>
    <row r="38" spans="1:28" ht="15.75">
      <c r="A38" s="62"/>
      <c r="B38" s="62"/>
      <c r="C38" s="62"/>
      <c r="D38" s="62"/>
      <c r="E38" s="62"/>
      <c r="F38" s="62"/>
      <c r="G38" s="52"/>
      <c r="I38" s="62"/>
      <c r="J38" s="62"/>
      <c r="K38" s="62"/>
      <c r="L38" s="62"/>
      <c r="M38" s="62"/>
      <c r="N38" s="52"/>
      <c r="O38" s="62" t="s">
        <v>2515</v>
      </c>
      <c r="P38" s="83" t="s">
        <v>1931</v>
      </c>
      <c r="Q38" s="77">
        <v>-2012</v>
      </c>
      <c r="R38" s="83" t="s">
        <v>1657</v>
      </c>
      <c r="S38" s="84">
        <v>550000</v>
      </c>
      <c r="T38" s="85" t="s">
        <v>50</v>
      </c>
      <c r="U38" s="52"/>
      <c r="W38" s="62"/>
      <c r="X38" s="62"/>
      <c r="Y38" s="62"/>
      <c r="Z38" s="62"/>
      <c r="AA38" s="62"/>
      <c r="AB38" s="52"/>
    </row>
    <row r="39" spans="1:28" ht="15.75">
      <c r="A39" s="62"/>
      <c r="B39" s="62"/>
      <c r="C39" s="62"/>
      <c r="D39" s="62"/>
      <c r="E39" s="62"/>
      <c r="F39" s="62"/>
      <c r="G39" s="52"/>
      <c r="I39" s="62"/>
      <c r="J39" s="62"/>
      <c r="K39" s="62"/>
      <c r="L39" s="62"/>
      <c r="M39" s="62"/>
      <c r="N39" s="52"/>
      <c r="O39" s="62" t="s">
        <v>2515</v>
      </c>
      <c r="P39" s="83" t="s">
        <v>1929</v>
      </c>
      <c r="Q39" s="77">
        <v>-2012</v>
      </c>
      <c r="R39" s="83" t="s">
        <v>1657</v>
      </c>
      <c r="S39" s="84">
        <v>5000000</v>
      </c>
      <c r="T39" s="85" t="s">
        <v>50</v>
      </c>
      <c r="U39" s="52"/>
      <c r="W39" s="62"/>
      <c r="X39" s="62"/>
      <c r="Y39" s="62"/>
      <c r="Z39" s="62"/>
      <c r="AA39" s="62"/>
      <c r="AB39" s="52"/>
    </row>
    <row r="40" spans="1:28" ht="12.75">
      <c r="A40" s="62"/>
      <c r="B40" s="62"/>
      <c r="C40" s="62"/>
      <c r="D40" s="62"/>
      <c r="E40" s="62"/>
      <c r="F40" s="62"/>
      <c r="G40" s="52"/>
      <c r="I40" s="62"/>
      <c r="J40" s="62"/>
      <c r="K40" s="62"/>
      <c r="L40" s="62"/>
      <c r="M40" s="62"/>
      <c r="N40" s="52"/>
      <c r="U40" s="52"/>
      <c r="W40" s="62"/>
      <c r="X40" s="62"/>
      <c r="Y40" s="62"/>
      <c r="Z40" s="62"/>
      <c r="AA40" s="62"/>
      <c r="AB40" s="52"/>
    </row>
    <row r="41" spans="1:28" ht="12.75">
      <c r="A41" s="62"/>
      <c r="B41" s="62"/>
      <c r="C41" s="62"/>
      <c r="D41" s="62"/>
      <c r="E41" s="62"/>
      <c r="F41" s="62"/>
      <c r="G41" s="52"/>
      <c r="I41" s="62"/>
      <c r="J41" s="62"/>
      <c r="K41" s="62"/>
      <c r="L41" s="62"/>
      <c r="M41" s="62"/>
      <c r="N41" s="52"/>
      <c r="U41" s="52"/>
      <c r="W41" s="62"/>
      <c r="X41" s="62"/>
      <c r="Y41" s="62"/>
      <c r="Z41" s="62"/>
      <c r="AA41" s="62"/>
      <c r="AB41" s="52"/>
    </row>
    <row r="42" spans="1:28" ht="12.75">
      <c r="A42" s="62"/>
      <c r="B42" s="62"/>
      <c r="C42" s="62"/>
      <c r="D42" s="62"/>
      <c r="E42" s="62"/>
      <c r="F42" s="62"/>
      <c r="G42" s="52"/>
      <c r="I42" s="62"/>
      <c r="J42" s="62"/>
      <c r="K42" s="62"/>
      <c r="L42" s="62"/>
      <c r="M42" s="62"/>
      <c r="N42" s="52"/>
      <c r="U42" s="52"/>
      <c r="W42" s="62"/>
      <c r="X42" s="62"/>
      <c r="Y42" s="62"/>
      <c r="Z42" s="62"/>
      <c r="AA42" s="62"/>
      <c r="AB42" s="52"/>
    </row>
    <row r="43" spans="7:28" ht="12.75">
      <c r="G43" s="52"/>
      <c r="N43" s="52"/>
      <c r="U43" s="52"/>
      <c r="AB43" s="52"/>
    </row>
    <row r="44" spans="1:28"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2:28" s="62" customFormat="1" ht="26.25">
      <c r="B45" s="152" t="s">
        <v>2555</v>
      </c>
      <c r="G45" s="52"/>
      <c r="N45" s="52"/>
      <c r="U45" s="52"/>
      <c r="AB45" s="52"/>
    </row>
    <row r="46" spans="2:28" s="62" customFormat="1" ht="18.75">
      <c r="B46" s="153" t="s">
        <v>2561</v>
      </c>
      <c r="G46" s="52"/>
      <c r="N46" s="52"/>
      <c r="U46" s="52"/>
      <c r="AB46" s="52"/>
    </row>
    <row r="47" spans="2:28" ht="18.75">
      <c r="B47" s="26" t="s">
        <v>541</v>
      </c>
      <c r="C47" s="7"/>
      <c r="D47" s="7"/>
      <c r="E47" s="7"/>
      <c r="F47" s="7"/>
      <c r="G47" s="52"/>
      <c r="I47" s="7" t="s">
        <v>1974</v>
      </c>
      <c r="J47" s="6"/>
      <c r="K47" s="6"/>
      <c r="L47" s="6"/>
      <c r="M47" s="6"/>
      <c r="N47" s="52"/>
      <c r="P47" s="7" t="s">
        <v>928</v>
      </c>
      <c r="Q47" s="7"/>
      <c r="R47" s="7"/>
      <c r="S47" s="7"/>
      <c r="T47" s="7"/>
      <c r="U47" s="52"/>
      <c r="W47" s="7" t="s">
        <v>1658</v>
      </c>
      <c r="AB47" s="52"/>
    </row>
    <row r="48" spans="2:28" ht="15.75">
      <c r="B48" s="3" t="s">
        <v>1645</v>
      </c>
      <c r="C48" s="3" t="s">
        <v>1646</v>
      </c>
      <c r="D48" s="3" t="s">
        <v>1647</v>
      </c>
      <c r="E48" s="12" t="s">
        <v>1415</v>
      </c>
      <c r="F48" s="3" t="s">
        <v>1648</v>
      </c>
      <c r="G48" s="52"/>
      <c r="I48" s="3" t="s">
        <v>1645</v>
      </c>
      <c r="J48" s="3" t="s">
        <v>1646</v>
      </c>
      <c r="K48" s="3" t="s">
        <v>1647</v>
      </c>
      <c r="L48" s="12" t="s">
        <v>1415</v>
      </c>
      <c r="M48" s="3" t="s">
        <v>1648</v>
      </c>
      <c r="N48" s="52"/>
      <c r="P48" s="3" t="s">
        <v>1645</v>
      </c>
      <c r="Q48" s="3" t="s">
        <v>1646</v>
      </c>
      <c r="R48" s="3" t="s">
        <v>1647</v>
      </c>
      <c r="S48" s="3" t="s">
        <v>1415</v>
      </c>
      <c r="T48" s="3" t="s">
        <v>1648</v>
      </c>
      <c r="U48" s="52"/>
      <c r="W48" s="3" t="s">
        <v>1645</v>
      </c>
      <c r="X48" s="3" t="s">
        <v>1646</v>
      </c>
      <c r="Y48" s="3" t="s">
        <v>1647</v>
      </c>
      <c r="Z48" s="12" t="s">
        <v>1415</v>
      </c>
      <c r="AA48" s="3" t="s">
        <v>1648</v>
      </c>
      <c r="AB48" s="52"/>
    </row>
    <row r="49" spans="1:28" ht="15.75">
      <c r="A49" s="69" t="s">
        <v>2515</v>
      </c>
      <c r="B49" s="83" t="s">
        <v>54</v>
      </c>
      <c r="C49" s="77">
        <v>-2012</v>
      </c>
      <c r="D49" s="83" t="s">
        <v>1650</v>
      </c>
      <c r="E49" s="84">
        <v>6750000</v>
      </c>
      <c r="F49" s="85" t="s">
        <v>50</v>
      </c>
      <c r="G49" s="52"/>
      <c r="H49" s="69"/>
      <c r="I49" s="83"/>
      <c r="J49" s="77"/>
      <c r="K49" s="83"/>
      <c r="L49" s="84"/>
      <c r="M49" s="85"/>
      <c r="N49" s="52"/>
      <c r="O49" s="69" t="s">
        <v>2515</v>
      </c>
      <c r="P49" s="83" t="s">
        <v>1861</v>
      </c>
      <c r="Q49" s="77">
        <v>-2012</v>
      </c>
      <c r="R49" s="83" t="s">
        <v>1652</v>
      </c>
      <c r="S49" s="84">
        <v>3250000</v>
      </c>
      <c r="T49" s="85" t="s">
        <v>50</v>
      </c>
      <c r="U49" s="52"/>
      <c r="V49" s="62" t="s">
        <v>2515</v>
      </c>
      <c r="W49" s="83" t="s">
        <v>33</v>
      </c>
      <c r="X49" s="77">
        <v>-2012</v>
      </c>
      <c r="Y49" s="83" t="s">
        <v>2423</v>
      </c>
      <c r="Z49" s="84">
        <v>250000</v>
      </c>
      <c r="AA49" s="85" t="s">
        <v>50</v>
      </c>
      <c r="AB49" s="52"/>
    </row>
    <row r="50" spans="1:28" ht="15.75">
      <c r="A50" s="69" t="s">
        <v>2515</v>
      </c>
      <c r="B50" s="83" t="s">
        <v>1767</v>
      </c>
      <c r="C50" s="77">
        <v>-2012</v>
      </c>
      <c r="D50" s="83" t="s">
        <v>1749</v>
      </c>
      <c r="E50" s="84">
        <v>0</v>
      </c>
      <c r="F50" s="85" t="s">
        <v>1416</v>
      </c>
      <c r="G50" s="52"/>
      <c r="H50" s="69"/>
      <c r="I50" s="83"/>
      <c r="J50" s="77"/>
      <c r="K50" s="83"/>
      <c r="L50" s="84"/>
      <c r="M50" s="85"/>
      <c r="N50" s="52"/>
      <c r="O50" s="69" t="s">
        <v>2515</v>
      </c>
      <c r="P50" s="83" t="s">
        <v>550</v>
      </c>
      <c r="Q50" s="77">
        <v>-2012</v>
      </c>
      <c r="R50" s="83" t="s">
        <v>1653</v>
      </c>
      <c r="S50" s="84">
        <v>420000</v>
      </c>
      <c r="T50" s="85" t="s">
        <v>2456</v>
      </c>
      <c r="U50" s="52"/>
      <c r="W50" s="83" t="s">
        <v>2432</v>
      </c>
      <c r="X50" s="77">
        <v>-2012</v>
      </c>
      <c r="Y50" s="83" t="s">
        <v>1654</v>
      </c>
      <c r="Z50" s="84">
        <v>750000</v>
      </c>
      <c r="AA50" s="85" t="s">
        <v>50</v>
      </c>
      <c r="AB50" s="52"/>
    </row>
    <row r="51" spans="1:28" ht="15.75">
      <c r="A51" s="155"/>
      <c r="B51" s="156" t="s">
        <v>59</v>
      </c>
      <c r="C51" s="157">
        <v>-2012</v>
      </c>
      <c r="D51" s="156" t="s">
        <v>2423</v>
      </c>
      <c r="E51" s="158">
        <v>250000</v>
      </c>
      <c r="F51" s="159" t="s">
        <v>1883</v>
      </c>
      <c r="G51" s="52"/>
      <c r="H51" s="69"/>
      <c r="I51" s="83"/>
      <c r="J51" s="77"/>
      <c r="K51" s="83"/>
      <c r="L51" s="84"/>
      <c r="M51" s="85"/>
      <c r="N51" s="52"/>
      <c r="O51" s="155"/>
      <c r="P51" s="156" t="s">
        <v>1711</v>
      </c>
      <c r="Q51" s="157">
        <v>-2012</v>
      </c>
      <c r="R51" s="156" t="s">
        <v>1654</v>
      </c>
      <c r="S51" s="158">
        <v>250000</v>
      </c>
      <c r="T51" s="159" t="s">
        <v>2069</v>
      </c>
      <c r="U51" s="52"/>
      <c r="V51" s="62" t="s">
        <v>2515</v>
      </c>
      <c r="W51" s="83" t="s">
        <v>49</v>
      </c>
      <c r="X51" s="77">
        <v>-2012</v>
      </c>
      <c r="Y51" s="83" t="s">
        <v>1654</v>
      </c>
      <c r="Z51" s="84">
        <v>5500000</v>
      </c>
      <c r="AA51" s="85" t="s">
        <v>50</v>
      </c>
      <c r="AB51" s="52"/>
    </row>
    <row r="52" spans="1:28" ht="15.75">
      <c r="A52" s="69" t="s">
        <v>2515</v>
      </c>
      <c r="B52" s="83" t="s">
        <v>1876</v>
      </c>
      <c r="C52" s="77">
        <v>-2012</v>
      </c>
      <c r="D52" s="83" t="s">
        <v>2423</v>
      </c>
      <c r="E52" s="84">
        <v>1000000</v>
      </c>
      <c r="F52" s="85" t="s">
        <v>50</v>
      </c>
      <c r="G52" s="52"/>
      <c r="H52" s="69"/>
      <c r="I52" s="83"/>
      <c r="J52" s="77"/>
      <c r="K52" s="83"/>
      <c r="L52" s="84"/>
      <c r="M52" s="85"/>
      <c r="N52" s="52"/>
      <c r="O52" s="69" t="s">
        <v>2515</v>
      </c>
      <c r="P52" s="83" t="s">
        <v>1734</v>
      </c>
      <c r="Q52" s="77">
        <v>-2012</v>
      </c>
      <c r="R52" s="83" t="s">
        <v>1654</v>
      </c>
      <c r="S52" s="84">
        <v>0</v>
      </c>
      <c r="T52" s="85" t="s">
        <v>1416</v>
      </c>
      <c r="U52" s="52"/>
      <c r="W52" s="83" t="s">
        <v>333</v>
      </c>
      <c r="X52" s="77">
        <v>-2012</v>
      </c>
      <c r="Y52" s="83" t="s">
        <v>1655</v>
      </c>
      <c r="Z52" s="84">
        <v>0</v>
      </c>
      <c r="AA52" s="85" t="s">
        <v>1954</v>
      </c>
      <c r="AB52" s="52"/>
    </row>
    <row r="53" spans="1:28" ht="15.75">
      <c r="A53" s="69" t="s">
        <v>2515</v>
      </c>
      <c r="B53" s="83" t="s">
        <v>40</v>
      </c>
      <c r="C53" s="77">
        <v>-2012</v>
      </c>
      <c r="D53" s="83" t="s">
        <v>1654</v>
      </c>
      <c r="E53" s="84">
        <v>3000000</v>
      </c>
      <c r="F53" s="85" t="s">
        <v>50</v>
      </c>
      <c r="G53" s="52"/>
      <c r="H53" s="69"/>
      <c r="I53" s="83"/>
      <c r="J53" s="77"/>
      <c r="K53" s="83"/>
      <c r="L53" s="84"/>
      <c r="M53" s="85"/>
      <c r="N53" s="52"/>
      <c r="O53" s="69" t="s">
        <v>2515</v>
      </c>
      <c r="P53" s="83" t="s">
        <v>946</v>
      </c>
      <c r="Q53" s="77">
        <v>-2012</v>
      </c>
      <c r="R53" s="83" t="s">
        <v>1655</v>
      </c>
      <c r="S53" s="84">
        <v>7750000</v>
      </c>
      <c r="T53" s="85" t="s">
        <v>50</v>
      </c>
      <c r="U53" s="52"/>
      <c r="W53" s="83" t="s">
        <v>1724</v>
      </c>
      <c r="X53" s="77">
        <v>-2012</v>
      </c>
      <c r="Y53" s="83" t="s">
        <v>1655</v>
      </c>
      <c r="Z53" s="84">
        <v>0</v>
      </c>
      <c r="AA53" s="85" t="s">
        <v>891</v>
      </c>
      <c r="AB53" s="52"/>
    </row>
    <row r="54" spans="1:28" ht="15.75">
      <c r="A54" s="69" t="s">
        <v>2515</v>
      </c>
      <c r="B54" s="83" t="s">
        <v>2176</v>
      </c>
      <c r="C54" s="77">
        <v>-2012</v>
      </c>
      <c r="D54" s="83" t="s">
        <v>1655</v>
      </c>
      <c r="E54" s="84">
        <v>6360000</v>
      </c>
      <c r="F54" s="85" t="s">
        <v>2456</v>
      </c>
      <c r="G54" s="52"/>
      <c r="H54" s="69"/>
      <c r="I54" s="83"/>
      <c r="J54" s="77"/>
      <c r="K54" s="83"/>
      <c r="L54" s="84"/>
      <c r="M54" s="85"/>
      <c r="N54" s="52"/>
      <c r="O54" s="69" t="s">
        <v>2515</v>
      </c>
      <c r="P54" s="83" t="s">
        <v>1739</v>
      </c>
      <c r="Q54" s="77">
        <v>-2012</v>
      </c>
      <c r="R54" s="83" t="s">
        <v>1656</v>
      </c>
      <c r="S54" s="84">
        <v>0</v>
      </c>
      <c r="T54" s="85" t="s">
        <v>1416</v>
      </c>
      <c r="U54" s="52"/>
      <c r="V54" s="62" t="s">
        <v>2515</v>
      </c>
      <c r="W54" s="83" t="s">
        <v>977</v>
      </c>
      <c r="X54" s="77">
        <v>-2012</v>
      </c>
      <c r="Y54" s="83" t="s">
        <v>1656</v>
      </c>
      <c r="Z54" s="84">
        <v>1500000</v>
      </c>
      <c r="AA54" s="85" t="s">
        <v>50</v>
      </c>
      <c r="AB54" s="52"/>
    </row>
    <row r="55" spans="1:28" ht="15.75">
      <c r="A55" s="69" t="s">
        <v>2515</v>
      </c>
      <c r="B55" s="83" t="s">
        <v>1766</v>
      </c>
      <c r="C55" s="77">
        <v>-2012</v>
      </c>
      <c r="D55" s="83" t="s">
        <v>1749</v>
      </c>
      <c r="E55" s="84">
        <v>0</v>
      </c>
      <c r="F55" s="85" t="s">
        <v>1416</v>
      </c>
      <c r="G55" s="52"/>
      <c r="H55" s="69"/>
      <c r="I55" s="83"/>
      <c r="J55" s="77"/>
      <c r="K55" s="83"/>
      <c r="L55" s="84"/>
      <c r="M55" s="85"/>
      <c r="N55" s="52"/>
      <c r="O55" s="69" t="s">
        <v>2515</v>
      </c>
      <c r="P55" s="83" t="s">
        <v>1740</v>
      </c>
      <c r="Q55" s="77">
        <v>-2012</v>
      </c>
      <c r="R55" s="83" t="s">
        <v>1656</v>
      </c>
      <c r="S55" s="84">
        <v>0</v>
      </c>
      <c r="T55" s="85" t="s">
        <v>1416</v>
      </c>
      <c r="U55" s="52"/>
      <c r="AB55" s="52"/>
    </row>
    <row r="56" spans="1:28" ht="15.75">
      <c r="A56" s="69"/>
      <c r="B56" s="83"/>
      <c r="C56" s="77"/>
      <c r="D56" s="83"/>
      <c r="E56" s="84"/>
      <c r="F56" s="85"/>
      <c r="G56" s="52"/>
      <c r="I56" s="83"/>
      <c r="J56" s="77"/>
      <c r="K56" s="83"/>
      <c r="L56" s="84"/>
      <c r="M56" s="85"/>
      <c r="N56" s="52"/>
      <c r="O56" s="69" t="s">
        <v>2515</v>
      </c>
      <c r="P56" s="83" t="s">
        <v>1863</v>
      </c>
      <c r="Q56" s="77">
        <v>-2012</v>
      </c>
      <c r="R56" s="83" t="s">
        <v>1656</v>
      </c>
      <c r="S56" s="84">
        <v>2500000</v>
      </c>
      <c r="T56" s="85" t="s">
        <v>50</v>
      </c>
      <c r="U56" s="52"/>
      <c r="AB56" s="52"/>
    </row>
    <row r="57" spans="1:28" ht="15.75">
      <c r="A57" s="69"/>
      <c r="B57" s="83"/>
      <c r="C57" s="77"/>
      <c r="D57" s="83"/>
      <c r="E57" s="84"/>
      <c r="F57" s="85"/>
      <c r="G57" s="52"/>
      <c r="I57" s="62"/>
      <c r="J57" s="62"/>
      <c r="K57" s="62"/>
      <c r="L57" s="62"/>
      <c r="M57" s="62"/>
      <c r="N57" s="52"/>
      <c r="O57" s="69" t="s">
        <v>2515</v>
      </c>
      <c r="P57" s="83" t="s">
        <v>1862</v>
      </c>
      <c r="Q57" s="77">
        <v>-2012</v>
      </c>
      <c r="R57" s="83" t="s">
        <v>1747</v>
      </c>
      <c r="S57" s="84">
        <v>650000</v>
      </c>
      <c r="T57" s="85" t="s">
        <v>50</v>
      </c>
      <c r="U57" s="52"/>
      <c r="AB57" s="52"/>
    </row>
    <row r="58" spans="1:28" ht="15.75">
      <c r="A58" s="69"/>
      <c r="B58" s="83"/>
      <c r="C58" s="77"/>
      <c r="D58" s="83"/>
      <c r="E58" s="84"/>
      <c r="F58" s="85"/>
      <c r="G58" s="52"/>
      <c r="I58" s="62"/>
      <c r="J58" s="62"/>
      <c r="K58" s="62"/>
      <c r="L58" s="62"/>
      <c r="M58" s="62"/>
      <c r="N58" s="52"/>
      <c r="O58" s="70"/>
      <c r="P58" s="83"/>
      <c r="Q58" s="77"/>
      <c r="R58" s="83"/>
      <c r="S58" s="84"/>
      <c r="T58" s="85"/>
      <c r="U58" s="52"/>
      <c r="AB58" s="52"/>
    </row>
    <row r="59" spans="1:28" ht="15.75">
      <c r="A59" s="69"/>
      <c r="B59" s="83"/>
      <c r="C59" s="77"/>
      <c r="D59" s="83"/>
      <c r="E59" s="84"/>
      <c r="F59" s="85"/>
      <c r="G59" s="52"/>
      <c r="I59" s="62"/>
      <c r="J59" s="62"/>
      <c r="K59" s="62"/>
      <c r="L59" s="62"/>
      <c r="M59" s="62"/>
      <c r="N59" s="52"/>
      <c r="O59" s="70"/>
      <c r="P59" s="83"/>
      <c r="Q59" s="77"/>
      <c r="R59" s="83"/>
      <c r="S59" s="84"/>
      <c r="T59" s="85"/>
      <c r="U59" s="52"/>
      <c r="AB59" s="52"/>
    </row>
    <row r="60" spans="1:28" ht="15.75">
      <c r="A60" s="69"/>
      <c r="B60" s="83"/>
      <c r="C60" s="77"/>
      <c r="D60" s="83"/>
      <c r="E60" s="84"/>
      <c r="F60" s="85"/>
      <c r="G60" s="52"/>
      <c r="I60" s="62"/>
      <c r="J60" s="62"/>
      <c r="K60" s="62"/>
      <c r="L60" s="62"/>
      <c r="M60" s="62"/>
      <c r="N60" s="52"/>
      <c r="O60" s="70"/>
      <c r="P60" s="83"/>
      <c r="Q60" s="77"/>
      <c r="R60" s="83"/>
      <c r="S60" s="84"/>
      <c r="T60" s="85"/>
      <c r="U60" s="52"/>
      <c r="AB60" s="52"/>
    </row>
    <row r="61" spans="1:28" ht="15.75">
      <c r="A61" s="69"/>
      <c r="B61" s="83"/>
      <c r="C61" s="77"/>
      <c r="D61" s="83"/>
      <c r="E61" s="84"/>
      <c r="F61" s="85"/>
      <c r="G61" s="52"/>
      <c r="I61" s="62"/>
      <c r="J61" s="62"/>
      <c r="K61" s="62"/>
      <c r="L61" s="62"/>
      <c r="M61" s="62"/>
      <c r="N61" s="52"/>
      <c r="O61" s="70"/>
      <c r="P61" s="83"/>
      <c r="Q61" s="77"/>
      <c r="R61" s="83"/>
      <c r="S61" s="84"/>
      <c r="T61" s="85"/>
      <c r="U61" s="52"/>
      <c r="AB61" s="52"/>
    </row>
    <row r="62" spans="1:28" ht="15.75">
      <c r="A62" s="69"/>
      <c r="B62" s="83"/>
      <c r="C62" s="77"/>
      <c r="D62" s="83"/>
      <c r="E62" s="84"/>
      <c r="F62" s="85"/>
      <c r="G62" s="52"/>
      <c r="I62" s="62"/>
      <c r="J62" s="62"/>
      <c r="K62" s="62"/>
      <c r="L62" s="62"/>
      <c r="M62" s="62"/>
      <c r="N62" s="52"/>
      <c r="O62" s="70"/>
      <c r="P62" s="83"/>
      <c r="Q62" s="77"/>
      <c r="R62" s="83"/>
      <c r="S62" s="84"/>
      <c r="T62" s="85"/>
      <c r="U62" s="52"/>
      <c r="AB62" s="52"/>
    </row>
    <row r="63" spans="1:28" ht="15.75">
      <c r="A63" s="69"/>
      <c r="B63" s="83"/>
      <c r="C63" s="77"/>
      <c r="D63" s="83"/>
      <c r="E63" s="84"/>
      <c r="F63" s="85"/>
      <c r="G63" s="52"/>
      <c r="I63" s="62"/>
      <c r="J63" s="62"/>
      <c r="K63" s="62"/>
      <c r="L63" s="62"/>
      <c r="M63" s="62"/>
      <c r="N63" s="52"/>
      <c r="O63" s="70"/>
      <c r="P63" s="83"/>
      <c r="Q63" s="77"/>
      <c r="R63" s="83"/>
      <c r="S63" s="84"/>
      <c r="T63" s="85"/>
      <c r="U63" s="52"/>
      <c r="AB63" s="52"/>
    </row>
    <row r="64" spans="1:28" ht="15.75">
      <c r="A64" s="69"/>
      <c r="B64" s="83"/>
      <c r="C64" s="77"/>
      <c r="D64" s="83"/>
      <c r="E64" s="84"/>
      <c r="F64" s="85"/>
      <c r="G64" s="52"/>
      <c r="I64" s="62"/>
      <c r="J64" s="62"/>
      <c r="K64" s="62"/>
      <c r="L64" s="62"/>
      <c r="M64" s="62"/>
      <c r="N64" s="52"/>
      <c r="O64" s="70"/>
      <c r="P64" s="83"/>
      <c r="Q64" s="77"/>
      <c r="R64" s="83"/>
      <c r="S64" s="84"/>
      <c r="T64" s="85"/>
      <c r="U64" s="52"/>
      <c r="AB64" s="52"/>
    </row>
    <row r="65" spans="1:28" ht="15.75">
      <c r="A65" s="69"/>
      <c r="B65" s="83"/>
      <c r="C65" s="77"/>
      <c r="D65" s="83"/>
      <c r="E65" s="84"/>
      <c r="F65" s="85"/>
      <c r="G65" s="52"/>
      <c r="I65" s="62"/>
      <c r="J65" s="62"/>
      <c r="K65" s="62"/>
      <c r="L65" s="62"/>
      <c r="M65" s="62"/>
      <c r="N65" s="52"/>
      <c r="O65" s="70"/>
      <c r="P65" s="83"/>
      <c r="Q65" s="77"/>
      <c r="R65" s="83"/>
      <c r="S65" s="84"/>
      <c r="T65" s="85"/>
      <c r="U65" s="52"/>
      <c r="AB65" s="52"/>
    </row>
    <row r="66" spans="1:28" ht="15.75">
      <c r="A66" s="69"/>
      <c r="B66" s="83"/>
      <c r="C66" s="77"/>
      <c r="D66" s="83"/>
      <c r="E66" s="84"/>
      <c r="F66" s="85"/>
      <c r="G66" s="52"/>
      <c r="I66" s="62"/>
      <c r="J66" s="62"/>
      <c r="K66" s="62"/>
      <c r="L66" s="62"/>
      <c r="M66" s="62"/>
      <c r="N66" s="52"/>
      <c r="O66" s="70"/>
      <c r="P66" s="83"/>
      <c r="Q66" s="77"/>
      <c r="R66" s="83"/>
      <c r="S66" s="84"/>
      <c r="T66" s="85"/>
      <c r="U66" s="52"/>
      <c r="AB66" s="52"/>
    </row>
    <row r="67" spans="1:28" ht="15.75">
      <c r="A67" s="62"/>
      <c r="B67" s="62"/>
      <c r="C67" s="62"/>
      <c r="D67" s="62"/>
      <c r="E67" s="62"/>
      <c r="F67" s="62"/>
      <c r="G67" s="52"/>
      <c r="I67" s="62"/>
      <c r="J67" s="62"/>
      <c r="K67" s="62"/>
      <c r="L67" s="62"/>
      <c r="M67" s="62"/>
      <c r="N67" s="52"/>
      <c r="P67" s="83"/>
      <c r="Q67" s="77"/>
      <c r="R67" s="83"/>
      <c r="S67" s="84"/>
      <c r="T67" s="85"/>
      <c r="U67" s="52"/>
      <c r="AB67" s="52"/>
    </row>
    <row r="68" spans="7:28" ht="12.75">
      <c r="G68" s="52"/>
      <c r="N68" s="52"/>
      <c r="U68" s="52"/>
      <c r="AB68" s="52"/>
    </row>
    <row r="69" spans="1:28"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row>
    <row r="70" spans="2:28" s="62" customFormat="1" ht="18.75">
      <c r="B70" s="153" t="s">
        <v>2562</v>
      </c>
      <c r="G70" s="52"/>
      <c r="N70" s="52"/>
      <c r="U70" s="52"/>
      <c r="AB70" s="52"/>
    </row>
    <row r="71" spans="2:28" ht="18.75">
      <c r="B71" s="7" t="s">
        <v>1661</v>
      </c>
      <c r="C71" s="6"/>
      <c r="D71" s="6"/>
      <c r="E71" s="6"/>
      <c r="F71" s="6"/>
      <c r="G71" s="52"/>
      <c r="I71" s="7" t="s">
        <v>2545</v>
      </c>
      <c r="J71" s="7"/>
      <c r="K71" s="7"/>
      <c r="L71" s="7"/>
      <c r="M71" s="7"/>
      <c r="N71" s="52"/>
      <c r="P71" s="7" t="s">
        <v>2472</v>
      </c>
      <c r="Q71" s="27"/>
      <c r="R71" s="27"/>
      <c r="S71" s="27"/>
      <c r="T71" s="27"/>
      <c r="U71" s="52"/>
      <c r="W71" s="7" t="s">
        <v>984</v>
      </c>
      <c r="AB71" s="52"/>
    </row>
    <row r="72" spans="2:28" ht="15.75">
      <c r="B72" s="3" t="s">
        <v>1645</v>
      </c>
      <c r="C72" s="3" t="s">
        <v>1646</v>
      </c>
      <c r="D72" s="3" t="s">
        <v>1647</v>
      </c>
      <c r="E72" s="12" t="s">
        <v>1415</v>
      </c>
      <c r="F72" s="3" t="s">
        <v>1648</v>
      </c>
      <c r="G72" s="52"/>
      <c r="I72" s="3" t="s">
        <v>1645</v>
      </c>
      <c r="J72" s="3" t="s">
        <v>1646</v>
      </c>
      <c r="K72" s="3" t="s">
        <v>1647</v>
      </c>
      <c r="L72" s="12" t="s">
        <v>1415</v>
      </c>
      <c r="M72" s="3" t="s">
        <v>1648</v>
      </c>
      <c r="N72" s="52"/>
      <c r="P72" s="3" t="s">
        <v>1645</v>
      </c>
      <c r="Q72" s="3" t="s">
        <v>1646</v>
      </c>
      <c r="R72" s="3" t="s">
        <v>1647</v>
      </c>
      <c r="S72" s="3" t="s">
        <v>1415</v>
      </c>
      <c r="T72" s="3" t="s">
        <v>1648</v>
      </c>
      <c r="U72" s="52"/>
      <c r="W72" s="3" t="s">
        <v>1645</v>
      </c>
      <c r="X72" s="3" t="s">
        <v>1646</v>
      </c>
      <c r="Y72" s="3" t="s">
        <v>1647</v>
      </c>
      <c r="Z72" s="3" t="s">
        <v>1415</v>
      </c>
      <c r="AA72" s="3" t="s">
        <v>1648</v>
      </c>
      <c r="AB72" s="52"/>
    </row>
    <row r="73" spans="1:28" ht="15.75">
      <c r="A73" s="155"/>
      <c r="B73" s="156" t="s">
        <v>969</v>
      </c>
      <c r="C73" s="157">
        <v>-2012</v>
      </c>
      <c r="D73" s="156" t="s">
        <v>1649</v>
      </c>
      <c r="E73" s="160" t="s">
        <v>2289</v>
      </c>
      <c r="F73" s="159" t="s">
        <v>1577</v>
      </c>
      <c r="G73" s="52"/>
      <c r="H73" s="69" t="s">
        <v>2515</v>
      </c>
      <c r="I73" s="83" t="s">
        <v>958</v>
      </c>
      <c r="J73" s="77">
        <v>-2012</v>
      </c>
      <c r="K73" s="83" t="s">
        <v>1747</v>
      </c>
      <c r="L73" s="84">
        <v>2000000</v>
      </c>
      <c r="M73" s="85" t="s">
        <v>50</v>
      </c>
      <c r="N73" s="52"/>
      <c r="O73" s="155"/>
      <c r="P73" s="156" t="s">
        <v>38</v>
      </c>
      <c r="Q73" s="157">
        <v>-2012</v>
      </c>
      <c r="R73" s="156" t="s">
        <v>1649</v>
      </c>
      <c r="S73" s="158">
        <v>0</v>
      </c>
      <c r="T73" s="159" t="s">
        <v>1356</v>
      </c>
      <c r="U73" s="52"/>
      <c r="V73" s="62" t="s">
        <v>2515</v>
      </c>
      <c r="W73" s="83" t="s">
        <v>1940</v>
      </c>
      <c r="X73" s="77">
        <v>-2012</v>
      </c>
      <c r="Y73" s="83" t="s">
        <v>1649</v>
      </c>
      <c r="Z73" s="84">
        <v>250000</v>
      </c>
      <c r="AA73" s="85" t="s">
        <v>50</v>
      </c>
      <c r="AB73" s="52"/>
    </row>
    <row r="74" spans="1:28" ht="15.75">
      <c r="A74" s="69" t="s">
        <v>2515</v>
      </c>
      <c r="B74" s="83" t="s">
        <v>968</v>
      </c>
      <c r="C74" s="77">
        <v>-2012</v>
      </c>
      <c r="D74" s="83" t="s">
        <v>1650</v>
      </c>
      <c r="E74" s="84">
        <v>15000000</v>
      </c>
      <c r="F74" s="85" t="s">
        <v>50</v>
      </c>
      <c r="G74" s="52"/>
      <c r="H74" s="155"/>
      <c r="I74" s="156" t="s">
        <v>42</v>
      </c>
      <c r="J74" s="157">
        <v>-2012</v>
      </c>
      <c r="K74" s="156" t="s">
        <v>1747</v>
      </c>
      <c r="L74" s="158">
        <v>3500000</v>
      </c>
      <c r="M74" s="159" t="s">
        <v>987</v>
      </c>
      <c r="N74" s="52"/>
      <c r="O74" s="62" t="s">
        <v>2515</v>
      </c>
      <c r="P74" s="83" t="s">
        <v>1878</v>
      </c>
      <c r="Q74" s="77">
        <v>-2012</v>
      </c>
      <c r="R74" s="83" t="s">
        <v>1649</v>
      </c>
      <c r="S74" s="84">
        <v>500000</v>
      </c>
      <c r="T74" s="85" t="s">
        <v>50</v>
      </c>
      <c r="U74" s="52"/>
      <c r="V74" s="62" t="s">
        <v>2515</v>
      </c>
      <c r="W74" s="83" t="s">
        <v>975</v>
      </c>
      <c r="X74" s="77">
        <v>-2012</v>
      </c>
      <c r="Y74" s="83" t="s">
        <v>1666</v>
      </c>
      <c r="Z74" s="84">
        <v>350000</v>
      </c>
      <c r="AA74" s="85" t="s">
        <v>50</v>
      </c>
      <c r="AB74" s="52"/>
    </row>
    <row r="75" spans="1:28" ht="15.75">
      <c r="A75" s="69" t="s">
        <v>2515</v>
      </c>
      <c r="B75" s="83" t="s">
        <v>36</v>
      </c>
      <c r="C75" s="77">
        <v>-2012</v>
      </c>
      <c r="D75" s="83" t="s">
        <v>37</v>
      </c>
      <c r="E75" s="84">
        <v>2250000</v>
      </c>
      <c r="F75" s="85" t="s">
        <v>50</v>
      </c>
      <c r="G75" s="52"/>
      <c r="H75" s="69" t="s">
        <v>2515</v>
      </c>
      <c r="I75" s="83" t="s">
        <v>1939</v>
      </c>
      <c r="J75" s="77">
        <v>-2012</v>
      </c>
      <c r="K75" s="83" t="s">
        <v>1649</v>
      </c>
      <c r="L75" s="84">
        <v>225000</v>
      </c>
      <c r="M75" s="85" t="s">
        <v>50</v>
      </c>
      <c r="N75" s="52"/>
      <c r="O75" s="69" t="s">
        <v>2515</v>
      </c>
      <c r="P75" s="83" t="s">
        <v>1800</v>
      </c>
      <c r="Q75" s="77">
        <v>-2012</v>
      </c>
      <c r="R75" s="83" t="s">
        <v>1652</v>
      </c>
      <c r="S75" s="84">
        <v>0</v>
      </c>
      <c r="T75" s="85" t="s">
        <v>1416</v>
      </c>
      <c r="U75" s="52"/>
      <c r="W75" s="83" t="s">
        <v>1414</v>
      </c>
      <c r="X75" s="77">
        <v>-2012</v>
      </c>
      <c r="Y75" s="83" t="s">
        <v>1654</v>
      </c>
      <c r="Z75" s="84">
        <v>250000</v>
      </c>
      <c r="AA75" s="85" t="s">
        <v>2070</v>
      </c>
      <c r="AB75" s="52"/>
    </row>
    <row r="76" spans="1:28" ht="15.75">
      <c r="A76" s="69" t="s">
        <v>2515</v>
      </c>
      <c r="B76" s="83" t="s">
        <v>1941</v>
      </c>
      <c r="C76" s="77">
        <v>-2012</v>
      </c>
      <c r="D76" s="83" t="s">
        <v>1654</v>
      </c>
      <c r="E76" s="84">
        <v>250000</v>
      </c>
      <c r="F76" s="85" t="s">
        <v>50</v>
      </c>
      <c r="G76" s="52"/>
      <c r="H76" s="69" t="s">
        <v>2515</v>
      </c>
      <c r="I76" s="83" t="s">
        <v>51</v>
      </c>
      <c r="J76" s="77">
        <v>-2012</v>
      </c>
      <c r="K76" s="83" t="s">
        <v>1652</v>
      </c>
      <c r="L76" s="84">
        <v>8000000</v>
      </c>
      <c r="M76" s="85" t="s">
        <v>50</v>
      </c>
      <c r="N76" s="52"/>
      <c r="O76" s="69" t="s">
        <v>2515</v>
      </c>
      <c r="P76" s="83" t="s">
        <v>976</v>
      </c>
      <c r="Q76" s="77">
        <v>-2012</v>
      </c>
      <c r="R76" s="83" t="s">
        <v>1666</v>
      </c>
      <c r="S76" s="84">
        <v>11500000</v>
      </c>
      <c r="T76" s="85" t="s">
        <v>50</v>
      </c>
      <c r="U76" s="52"/>
      <c r="V76" s="62" t="s">
        <v>2515</v>
      </c>
      <c r="W76" s="83" t="s">
        <v>1386</v>
      </c>
      <c r="X76" s="77">
        <v>-2012</v>
      </c>
      <c r="Y76" s="83" t="s">
        <v>1654</v>
      </c>
      <c r="Z76" s="84">
        <v>0</v>
      </c>
      <c r="AA76" s="85" t="s">
        <v>1416</v>
      </c>
      <c r="AB76" s="52"/>
    </row>
    <row r="77" spans="1:28" ht="15.75">
      <c r="A77" s="69" t="s">
        <v>2515</v>
      </c>
      <c r="B77" s="83" t="s">
        <v>318</v>
      </c>
      <c r="C77" s="77">
        <v>-2012</v>
      </c>
      <c r="D77" s="83" t="s">
        <v>1654</v>
      </c>
      <c r="E77" s="84">
        <v>1200000</v>
      </c>
      <c r="F77" s="85" t="s">
        <v>2456</v>
      </c>
      <c r="G77" s="52"/>
      <c r="H77" s="69" t="s">
        <v>2515</v>
      </c>
      <c r="I77" s="83" t="s">
        <v>1938</v>
      </c>
      <c r="J77" s="77">
        <v>-2012</v>
      </c>
      <c r="K77" s="83" t="s">
        <v>1652</v>
      </c>
      <c r="L77" s="84">
        <v>350000</v>
      </c>
      <c r="M77" s="85" t="s">
        <v>50</v>
      </c>
      <c r="N77" s="52"/>
      <c r="O77" s="69" t="s">
        <v>2515</v>
      </c>
      <c r="P77" s="83" t="s">
        <v>1840</v>
      </c>
      <c r="Q77" s="77">
        <v>-2012</v>
      </c>
      <c r="R77" s="83" t="s">
        <v>1654</v>
      </c>
      <c r="S77" s="84">
        <v>0</v>
      </c>
      <c r="T77" s="85" t="s">
        <v>1416</v>
      </c>
      <c r="U77" s="52"/>
      <c r="V77" s="62" t="s">
        <v>2515</v>
      </c>
      <c r="W77" s="83" t="s">
        <v>945</v>
      </c>
      <c r="X77" s="77">
        <v>-2012</v>
      </c>
      <c r="Y77" s="83" t="s">
        <v>1654</v>
      </c>
      <c r="Z77" s="84">
        <v>5175000</v>
      </c>
      <c r="AA77" s="85" t="s">
        <v>50</v>
      </c>
      <c r="AB77" s="52"/>
    </row>
    <row r="78" spans="1:28" ht="15.75">
      <c r="A78" s="155"/>
      <c r="B78" s="156" t="s">
        <v>944</v>
      </c>
      <c r="C78" s="157">
        <v>-2012</v>
      </c>
      <c r="D78" s="156" t="s">
        <v>1655</v>
      </c>
      <c r="E78" s="158">
        <v>10750000</v>
      </c>
      <c r="F78" s="159" t="s">
        <v>50</v>
      </c>
      <c r="G78" s="52"/>
      <c r="H78" s="69" t="s">
        <v>2515</v>
      </c>
      <c r="I78" s="83" t="s">
        <v>1725</v>
      </c>
      <c r="J78" s="77">
        <v>-2012</v>
      </c>
      <c r="K78" s="83" t="s">
        <v>1653</v>
      </c>
      <c r="L78" s="84">
        <v>0</v>
      </c>
      <c r="M78" s="85" t="s">
        <v>1416</v>
      </c>
      <c r="N78" s="52"/>
      <c r="O78" s="69" t="s">
        <v>2515</v>
      </c>
      <c r="P78" s="83" t="s">
        <v>343</v>
      </c>
      <c r="Q78" s="77">
        <v>-2012</v>
      </c>
      <c r="R78" s="83" t="s">
        <v>1655</v>
      </c>
      <c r="S78" s="84">
        <v>0</v>
      </c>
      <c r="T78" s="85" t="s">
        <v>1926</v>
      </c>
      <c r="U78" s="52"/>
      <c r="V78" s="62" t="s">
        <v>2515</v>
      </c>
      <c r="W78" s="83" t="s">
        <v>970</v>
      </c>
      <c r="X78" s="77">
        <v>-2012</v>
      </c>
      <c r="Y78" s="83" t="s">
        <v>1654</v>
      </c>
      <c r="Z78" s="84">
        <v>3250000</v>
      </c>
      <c r="AA78" s="85" t="s">
        <v>50</v>
      </c>
      <c r="AB78" s="52"/>
    </row>
    <row r="79" spans="1:28" ht="15.75">
      <c r="A79" s="69" t="s">
        <v>2515</v>
      </c>
      <c r="B79" s="83" t="s">
        <v>1945</v>
      </c>
      <c r="C79" s="77">
        <v>-2012</v>
      </c>
      <c r="D79" s="83" t="s">
        <v>1655</v>
      </c>
      <c r="E79" s="84">
        <v>250000</v>
      </c>
      <c r="F79" s="85" t="s">
        <v>50</v>
      </c>
      <c r="G79" s="52"/>
      <c r="H79" s="69" t="s">
        <v>2515</v>
      </c>
      <c r="I79" s="83" t="s">
        <v>35</v>
      </c>
      <c r="J79" s="77">
        <v>-2012</v>
      </c>
      <c r="K79" s="83" t="s">
        <v>1654</v>
      </c>
      <c r="L79" s="84">
        <v>2500000</v>
      </c>
      <c r="M79" s="85" t="s">
        <v>50</v>
      </c>
      <c r="N79" s="52"/>
      <c r="O79" s="69" t="s">
        <v>2515</v>
      </c>
      <c r="P79" s="83" t="s">
        <v>1879</v>
      </c>
      <c r="Q79" s="77">
        <v>-2012</v>
      </c>
      <c r="R79" s="83" t="s">
        <v>1655</v>
      </c>
      <c r="S79" s="84">
        <v>5250000</v>
      </c>
      <c r="T79" s="85" t="s">
        <v>50</v>
      </c>
      <c r="U79" s="52"/>
      <c r="V79" s="62" t="s">
        <v>2515</v>
      </c>
      <c r="W79" s="83" t="s">
        <v>2434</v>
      </c>
      <c r="X79" s="77">
        <v>-2012</v>
      </c>
      <c r="Y79" s="83" t="s">
        <v>1655</v>
      </c>
      <c r="Z79" s="84">
        <v>10998000</v>
      </c>
      <c r="AA79" s="85" t="s">
        <v>50</v>
      </c>
      <c r="AB79" s="52"/>
    </row>
    <row r="80" spans="1:28" ht="15.75">
      <c r="A80" s="69" t="s">
        <v>2515</v>
      </c>
      <c r="B80" s="83" t="s">
        <v>1942</v>
      </c>
      <c r="C80" s="77">
        <v>-2012</v>
      </c>
      <c r="D80" s="83" t="s">
        <v>1656</v>
      </c>
      <c r="E80" s="84">
        <v>250000</v>
      </c>
      <c r="F80" s="85" t="s">
        <v>50</v>
      </c>
      <c r="G80" s="52"/>
      <c r="H80" s="69" t="s">
        <v>2515</v>
      </c>
      <c r="I80" s="83" t="s">
        <v>34</v>
      </c>
      <c r="J80" s="77">
        <v>-2012</v>
      </c>
      <c r="K80" s="83" t="s">
        <v>1654</v>
      </c>
      <c r="L80" s="84">
        <v>2500000</v>
      </c>
      <c r="M80" s="85" t="s">
        <v>50</v>
      </c>
      <c r="N80" s="52"/>
      <c r="P80" s="83"/>
      <c r="Q80" s="77"/>
      <c r="R80" s="83"/>
      <c r="S80" s="84"/>
      <c r="T80" s="85"/>
      <c r="U80" s="52"/>
      <c r="V80" s="62" t="s">
        <v>2515</v>
      </c>
      <c r="W80" s="83" t="s">
        <v>1934</v>
      </c>
      <c r="X80" s="77">
        <v>-2012</v>
      </c>
      <c r="Y80" s="83" t="s">
        <v>1655</v>
      </c>
      <c r="Z80" s="84">
        <v>2000000</v>
      </c>
      <c r="AA80" s="85" t="s">
        <v>50</v>
      </c>
      <c r="AB80" s="52"/>
    </row>
    <row r="81" spans="1:28" ht="15.75">
      <c r="A81" s="69" t="s">
        <v>2515</v>
      </c>
      <c r="B81" s="83" t="s">
        <v>52</v>
      </c>
      <c r="C81" s="77">
        <v>-2012</v>
      </c>
      <c r="D81" s="83" t="s">
        <v>1656</v>
      </c>
      <c r="E81" s="84">
        <v>1000000</v>
      </c>
      <c r="F81" s="85" t="s">
        <v>50</v>
      </c>
      <c r="G81" s="52"/>
      <c r="I81" s="156" t="s">
        <v>337</v>
      </c>
      <c r="J81" s="157">
        <v>-2012</v>
      </c>
      <c r="K81" s="156" t="s">
        <v>1654</v>
      </c>
      <c r="L81" s="158">
        <v>250000</v>
      </c>
      <c r="M81" s="159" t="s">
        <v>2071</v>
      </c>
      <c r="N81" s="52"/>
      <c r="P81" s="83"/>
      <c r="Q81" s="77"/>
      <c r="R81" s="83"/>
      <c r="S81" s="84"/>
      <c r="T81" s="85"/>
      <c r="U81" s="52"/>
      <c r="V81" s="62" t="s">
        <v>2515</v>
      </c>
      <c r="W81" s="83" t="s">
        <v>1937</v>
      </c>
      <c r="X81" s="77">
        <v>-2012</v>
      </c>
      <c r="Y81" s="83" t="s">
        <v>1656</v>
      </c>
      <c r="Z81" s="84">
        <v>750000</v>
      </c>
      <c r="AA81" s="85" t="s">
        <v>50</v>
      </c>
      <c r="AB81" s="52"/>
    </row>
    <row r="82" spans="1:28" ht="15.75">
      <c r="A82" s="69"/>
      <c r="B82" s="83"/>
      <c r="C82" s="77"/>
      <c r="D82" s="83"/>
      <c r="E82" s="84"/>
      <c r="F82" s="85"/>
      <c r="G82" s="52"/>
      <c r="I82" s="156" t="s">
        <v>56</v>
      </c>
      <c r="J82" s="157">
        <v>-2012</v>
      </c>
      <c r="K82" s="156" t="s">
        <v>1655</v>
      </c>
      <c r="L82" s="158">
        <v>5000000</v>
      </c>
      <c r="M82" s="159" t="s">
        <v>988</v>
      </c>
      <c r="N82" s="52"/>
      <c r="P82" s="83"/>
      <c r="Q82" s="77"/>
      <c r="R82" s="83"/>
      <c r="S82" s="84"/>
      <c r="T82" s="85"/>
      <c r="U82" s="52"/>
      <c r="V82" s="62" t="s">
        <v>2515</v>
      </c>
      <c r="W82" s="83" t="s">
        <v>1493</v>
      </c>
      <c r="X82" s="77">
        <v>-2012</v>
      </c>
      <c r="Y82" s="83" t="s">
        <v>1656</v>
      </c>
      <c r="Z82" s="84">
        <v>2100000</v>
      </c>
      <c r="AA82" s="85" t="s">
        <v>2456</v>
      </c>
      <c r="AB82" s="52"/>
    </row>
    <row r="83" spans="1:28" ht="15.75">
      <c r="A83" s="62"/>
      <c r="B83" s="62"/>
      <c r="C83" s="62"/>
      <c r="D83" s="62"/>
      <c r="E83" s="62"/>
      <c r="F83" s="62"/>
      <c r="G83" s="52"/>
      <c r="H83" s="62" t="s">
        <v>2515</v>
      </c>
      <c r="I83" s="83" t="s">
        <v>955</v>
      </c>
      <c r="J83" s="77">
        <v>-2012</v>
      </c>
      <c r="K83" s="83" t="s">
        <v>1656</v>
      </c>
      <c r="L83" s="84">
        <v>2000000</v>
      </c>
      <c r="M83" s="85" t="s">
        <v>50</v>
      </c>
      <c r="N83" s="52"/>
      <c r="P83" s="83"/>
      <c r="Q83" s="77"/>
      <c r="R83" s="83"/>
      <c r="S83" s="84"/>
      <c r="T83" s="85"/>
      <c r="U83" s="52"/>
      <c r="AB83" s="52"/>
    </row>
    <row r="84" spans="1:28" ht="15.75">
      <c r="A84" s="62"/>
      <c r="B84" s="62"/>
      <c r="C84" s="62"/>
      <c r="D84" s="62"/>
      <c r="E84" s="62"/>
      <c r="F84" s="62"/>
      <c r="G84" s="52"/>
      <c r="H84" s="62" t="s">
        <v>2515</v>
      </c>
      <c r="I84" s="83" t="s">
        <v>1712</v>
      </c>
      <c r="J84" s="77">
        <v>-2012</v>
      </c>
      <c r="K84" s="83" t="s">
        <v>1655</v>
      </c>
      <c r="L84" s="84">
        <v>0</v>
      </c>
      <c r="M84" s="85" t="s">
        <v>1416</v>
      </c>
      <c r="N84" s="52"/>
      <c r="P84" s="83"/>
      <c r="Q84" s="77"/>
      <c r="R84" s="83"/>
      <c r="S84" s="84"/>
      <c r="T84" s="85"/>
      <c r="U84" s="52"/>
      <c r="AB84" s="52"/>
    </row>
    <row r="85" spans="1:28" ht="12.75">
      <c r="A85" s="62"/>
      <c r="B85" s="62"/>
      <c r="C85" s="62"/>
      <c r="D85" s="62"/>
      <c r="E85" s="62"/>
      <c r="F85" s="62"/>
      <c r="G85" s="52"/>
      <c r="N85" s="52"/>
      <c r="P85" s="62"/>
      <c r="Q85" s="62"/>
      <c r="R85" s="62"/>
      <c r="S85" s="62"/>
      <c r="T85" s="62"/>
      <c r="U85" s="52"/>
      <c r="AB85" s="52"/>
    </row>
    <row r="86" spans="1:28"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row>
    <row r="89" ht="12.75">
      <c r="C89" s="57" t="s">
        <v>2516</v>
      </c>
    </row>
    <row r="90" spans="3:4" ht="12.75">
      <c r="C90" s="71" t="s">
        <v>2515</v>
      </c>
      <c r="D90" s="57" t="s">
        <v>2517</v>
      </c>
    </row>
    <row r="91" spans="3:4" ht="12.75">
      <c r="C91" s="72"/>
      <c r="D91" t="s">
        <v>2518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85"/>
  <sheetViews>
    <sheetView zoomScale="75" zoomScaleNormal="75" zoomScalePageLayoutView="0" workbookViewId="0" topLeftCell="A1">
      <selection activeCell="B2" sqref="B2"/>
    </sheetView>
  </sheetViews>
  <sheetFormatPr defaultColWidth="9.140625" defaultRowHeight="12.75"/>
  <cols>
    <col min="1" max="1" width="3.57421875" style="0" customWidth="1"/>
    <col min="2" max="2" width="26.8515625" style="0" customWidth="1"/>
    <col min="3" max="3" width="9.8515625" style="0" bestFit="1" customWidth="1"/>
    <col min="4" max="4" width="18.421875" style="0" customWidth="1"/>
    <col min="5" max="5" width="15.28125" style="0" customWidth="1"/>
    <col min="6" max="6" width="26.140625" style="0" customWidth="1"/>
    <col min="8" max="8" width="3.7109375" style="62" customWidth="1"/>
    <col min="9" max="9" width="25.140625" style="0" customWidth="1"/>
    <col min="10" max="10" width="9.8515625" style="0" bestFit="1" customWidth="1"/>
    <col min="11" max="11" width="18.00390625" style="0" customWidth="1"/>
    <col min="12" max="12" width="14.7109375" style="0" customWidth="1"/>
    <col min="13" max="13" width="32.140625" style="0" customWidth="1"/>
    <col min="15" max="15" width="3.8515625" style="62" customWidth="1"/>
    <col min="16" max="16" width="23.28125" style="0" customWidth="1"/>
    <col min="17" max="17" width="17.421875" style="0" customWidth="1"/>
    <col min="18" max="18" width="23.00390625" style="0" customWidth="1"/>
    <col min="19" max="19" width="9.28125" style="0" customWidth="1"/>
    <col min="20" max="20" width="22.28125" style="0" customWidth="1"/>
    <col min="22" max="22" width="3.8515625" style="62" customWidth="1"/>
    <col min="23" max="23" width="19.8515625" style="0" customWidth="1"/>
    <col min="24" max="24" width="17.7109375" style="0" customWidth="1"/>
    <col min="25" max="25" width="18.8515625" style="0" customWidth="1"/>
    <col min="27" max="27" width="24.57421875" style="0" customWidth="1"/>
  </cols>
  <sheetData>
    <row r="1" spans="2:28" ht="18.75">
      <c r="B1" s="7" t="s">
        <v>2148</v>
      </c>
      <c r="C1" s="7"/>
      <c r="D1" s="7"/>
      <c r="E1" s="7"/>
      <c r="F1" s="7"/>
      <c r="G1" s="52"/>
      <c r="I1" s="7" t="s">
        <v>46</v>
      </c>
      <c r="J1" s="7"/>
      <c r="K1" s="7"/>
      <c r="L1" s="7"/>
      <c r="M1" s="7"/>
      <c r="N1" s="52"/>
      <c r="P1" s="7" t="s">
        <v>1673</v>
      </c>
      <c r="Q1" s="7"/>
      <c r="R1" s="7"/>
      <c r="S1" s="7"/>
      <c r="T1" s="7"/>
      <c r="U1" s="52"/>
      <c r="W1" s="7" t="s">
        <v>2472</v>
      </c>
      <c r="X1" s="7"/>
      <c r="Y1" s="7"/>
      <c r="Z1" s="7"/>
      <c r="AA1" s="6"/>
      <c r="AB1" s="52"/>
    </row>
    <row r="2" spans="2:28" ht="15.75">
      <c r="B2" s="3" t="s">
        <v>1645</v>
      </c>
      <c r="C2" s="3" t="s">
        <v>1646</v>
      </c>
      <c r="D2" s="3" t="s">
        <v>1647</v>
      </c>
      <c r="E2" s="12" t="s">
        <v>1415</v>
      </c>
      <c r="F2" s="3" t="s">
        <v>1648</v>
      </c>
      <c r="G2" s="52"/>
      <c r="I2" s="3" t="s">
        <v>1645</v>
      </c>
      <c r="J2" s="3" t="s">
        <v>1646</v>
      </c>
      <c r="K2" s="3" t="s">
        <v>1647</v>
      </c>
      <c r="L2" s="12" t="s">
        <v>1415</v>
      </c>
      <c r="M2" s="3" t="s">
        <v>1648</v>
      </c>
      <c r="N2" s="52"/>
      <c r="P2" s="3" t="s">
        <v>1645</v>
      </c>
      <c r="Q2" s="3" t="s">
        <v>1646</v>
      </c>
      <c r="R2" s="3" t="s">
        <v>1647</v>
      </c>
      <c r="S2" s="3" t="s">
        <v>1415</v>
      </c>
      <c r="T2" s="3" t="s">
        <v>1648</v>
      </c>
      <c r="U2" s="52"/>
      <c r="W2" s="3" t="s">
        <v>1645</v>
      </c>
      <c r="X2" s="3" t="s">
        <v>1646</v>
      </c>
      <c r="Y2" s="3" t="s">
        <v>1647</v>
      </c>
      <c r="Z2" s="12" t="s">
        <v>1415</v>
      </c>
      <c r="AA2" s="3" t="s">
        <v>1648</v>
      </c>
      <c r="AB2" s="52"/>
    </row>
    <row r="3" spans="1:28" ht="15.75">
      <c r="A3" s="57"/>
      <c r="B3" s="64" t="s">
        <v>1699</v>
      </c>
      <c r="C3" s="65">
        <v>-2011</v>
      </c>
      <c r="D3" s="64" t="s">
        <v>1649</v>
      </c>
      <c r="E3" s="66">
        <v>0</v>
      </c>
      <c r="F3" s="67" t="s">
        <v>1491</v>
      </c>
      <c r="G3" s="52"/>
      <c r="H3" s="69" t="s">
        <v>2515</v>
      </c>
      <c r="I3" s="4" t="s">
        <v>1794</v>
      </c>
      <c r="J3" s="5">
        <v>-2011</v>
      </c>
      <c r="K3" s="4" t="s">
        <v>1650</v>
      </c>
      <c r="L3" s="23">
        <v>0</v>
      </c>
      <c r="M3" s="12" t="s">
        <v>1416</v>
      </c>
      <c r="N3" s="52"/>
      <c r="O3" s="69" t="s">
        <v>2515</v>
      </c>
      <c r="P3" s="4" t="s">
        <v>358</v>
      </c>
      <c r="Q3" s="5">
        <v>-2011</v>
      </c>
      <c r="R3" s="4" t="s">
        <v>1649</v>
      </c>
      <c r="S3" s="23">
        <v>0</v>
      </c>
      <c r="T3" s="12" t="s">
        <v>1416</v>
      </c>
      <c r="U3" s="52"/>
      <c r="V3" s="69" t="s">
        <v>2515</v>
      </c>
      <c r="W3" s="4" t="s">
        <v>1797</v>
      </c>
      <c r="X3" s="5">
        <v>-2011</v>
      </c>
      <c r="Y3" s="4" t="s">
        <v>1649</v>
      </c>
      <c r="Z3" s="23">
        <v>0</v>
      </c>
      <c r="AA3" s="12" t="s">
        <v>1416</v>
      </c>
      <c r="AB3" s="52"/>
    </row>
    <row r="4" spans="1:28" ht="15.75">
      <c r="A4" s="62"/>
      <c r="B4" s="64" t="s">
        <v>1722</v>
      </c>
      <c r="C4" s="65">
        <v>-2011</v>
      </c>
      <c r="D4" s="64" t="s">
        <v>1650</v>
      </c>
      <c r="E4" s="66">
        <v>0</v>
      </c>
      <c r="F4" s="67" t="s">
        <v>986</v>
      </c>
      <c r="G4" s="52"/>
      <c r="H4" s="69" t="s">
        <v>2515</v>
      </c>
      <c r="I4" s="4" t="s">
        <v>1792</v>
      </c>
      <c r="J4" s="5">
        <v>-2011</v>
      </c>
      <c r="K4" s="4" t="s">
        <v>1652</v>
      </c>
      <c r="L4" s="23">
        <v>0</v>
      </c>
      <c r="M4" s="12" t="s">
        <v>1416</v>
      </c>
      <c r="N4" s="52"/>
      <c r="O4" s="69" t="s">
        <v>2515</v>
      </c>
      <c r="P4" s="4" t="s">
        <v>359</v>
      </c>
      <c r="Q4" s="5">
        <v>-2011</v>
      </c>
      <c r="R4" s="4" t="s">
        <v>1651</v>
      </c>
      <c r="S4" s="23">
        <v>0</v>
      </c>
      <c r="T4" s="12" t="s">
        <v>1416</v>
      </c>
      <c r="U4" s="52"/>
      <c r="V4" s="69" t="s">
        <v>2515</v>
      </c>
      <c r="W4" s="4" t="s">
        <v>302</v>
      </c>
      <c r="X4" s="5">
        <v>-2011</v>
      </c>
      <c r="Y4" s="4" t="s">
        <v>1651</v>
      </c>
      <c r="Z4" s="23">
        <v>0</v>
      </c>
      <c r="AA4" s="12" t="s">
        <v>1416</v>
      </c>
      <c r="AB4" s="52"/>
    </row>
    <row r="5" spans="1:28" ht="15.75">
      <c r="A5" s="69"/>
      <c r="B5" s="64" t="s">
        <v>1741</v>
      </c>
      <c r="C5" s="65">
        <v>-2011</v>
      </c>
      <c r="D5" s="64" t="s">
        <v>1652</v>
      </c>
      <c r="E5" s="66">
        <v>0</v>
      </c>
      <c r="F5" s="67" t="s">
        <v>1110</v>
      </c>
      <c r="G5" s="52"/>
      <c r="H5" s="69" t="s">
        <v>2515</v>
      </c>
      <c r="I5" s="4" t="s">
        <v>1793</v>
      </c>
      <c r="J5" s="5">
        <v>-2011</v>
      </c>
      <c r="K5" s="4" t="s">
        <v>1653</v>
      </c>
      <c r="L5" s="23">
        <v>0</v>
      </c>
      <c r="M5" s="12" t="s">
        <v>1416</v>
      </c>
      <c r="N5" s="52"/>
      <c r="O5" s="69" t="s">
        <v>2515</v>
      </c>
      <c r="P5" s="4" t="s">
        <v>2166</v>
      </c>
      <c r="Q5" s="5">
        <v>-2011</v>
      </c>
      <c r="R5" s="4" t="s">
        <v>1652</v>
      </c>
      <c r="S5" s="23">
        <v>0</v>
      </c>
      <c r="T5" s="12" t="s">
        <v>1416</v>
      </c>
      <c r="U5" s="52"/>
      <c r="V5" s="69" t="s">
        <v>2515</v>
      </c>
      <c r="W5" s="4" t="s">
        <v>1802</v>
      </c>
      <c r="X5" s="5">
        <v>-2011</v>
      </c>
      <c r="Y5" s="4" t="s">
        <v>1654</v>
      </c>
      <c r="Z5" s="23">
        <v>0</v>
      </c>
      <c r="AA5" s="12" t="s">
        <v>1416</v>
      </c>
      <c r="AB5" s="52"/>
    </row>
    <row r="6" spans="1:28" ht="15.75">
      <c r="A6" s="69"/>
      <c r="B6" s="64" t="s">
        <v>1709</v>
      </c>
      <c r="C6" s="65">
        <v>-2011</v>
      </c>
      <c r="D6" s="64" t="s">
        <v>1654</v>
      </c>
      <c r="E6" s="66">
        <v>0</v>
      </c>
      <c r="F6" s="67" t="s">
        <v>985</v>
      </c>
      <c r="G6" s="52"/>
      <c r="H6" s="69" t="s">
        <v>2515</v>
      </c>
      <c r="I6" s="4" t="s">
        <v>1789</v>
      </c>
      <c r="J6" s="5">
        <v>-2011</v>
      </c>
      <c r="K6" s="4" t="s">
        <v>1654</v>
      </c>
      <c r="L6" s="23">
        <v>0</v>
      </c>
      <c r="M6" s="12" t="s">
        <v>1416</v>
      </c>
      <c r="N6" s="52"/>
      <c r="O6" s="69" t="s">
        <v>2515</v>
      </c>
      <c r="P6" s="4" t="s">
        <v>2165</v>
      </c>
      <c r="Q6" s="5">
        <v>-2011</v>
      </c>
      <c r="R6" s="4" t="s">
        <v>1654</v>
      </c>
      <c r="S6" s="23">
        <v>0</v>
      </c>
      <c r="T6" s="12" t="s">
        <v>1416</v>
      </c>
      <c r="U6" s="52"/>
      <c r="V6" s="69" t="s">
        <v>2515</v>
      </c>
      <c r="W6" s="4" t="s">
        <v>1843</v>
      </c>
      <c r="X6" s="5">
        <v>-2011</v>
      </c>
      <c r="Y6" s="4" t="s">
        <v>1654</v>
      </c>
      <c r="Z6" s="23">
        <v>0</v>
      </c>
      <c r="AA6" s="12" t="s">
        <v>1416</v>
      </c>
      <c r="AB6" s="52"/>
    </row>
    <row r="7" spans="1:28" ht="15.75">
      <c r="A7" s="69" t="s">
        <v>2515</v>
      </c>
      <c r="B7" s="4" t="s">
        <v>339</v>
      </c>
      <c r="C7" s="5">
        <v>-2011</v>
      </c>
      <c r="D7" s="4" t="s">
        <v>1654</v>
      </c>
      <c r="E7" s="23">
        <v>0</v>
      </c>
      <c r="F7" s="12" t="s">
        <v>1416</v>
      </c>
      <c r="G7" s="52"/>
      <c r="H7" s="69" t="s">
        <v>2515</v>
      </c>
      <c r="I7" s="4" t="s">
        <v>1780</v>
      </c>
      <c r="J7" s="5">
        <v>-2011</v>
      </c>
      <c r="K7" s="4" t="s">
        <v>1654</v>
      </c>
      <c r="L7" s="23">
        <v>0</v>
      </c>
      <c r="M7" s="12" t="s">
        <v>1416</v>
      </c>
      <c r="N7" s="52"/>
      <c r="O7" s="69" t="s">
        <v>2515</v>
      </c>
      <c r="P7" s="4" t="s">
        <v>2159</v>
      </c>
      <c r="Q7" s="5">
        <v>-2011</v>
      </c>
      <c r="R7" s="4" t="s">
        <v>1657</v>
      </c>
      <c r="S7" s="23">
        <v>0</v>
      </c>
      <c r="T7" s="12" t="s">
        <v>1416</v>
      </c>
      <c r="U7" s="52"/>
      <c r="V7" s="69" t="s">
        <v>2515</v>
      </c>
      <c r="W7" s="4" t="s">
        <v>1842</v>
      </c>
      <c r="X7" s="5">
        <v>-2011</v>
      </c>
      <c r="Y7" s="4" t="s">
        <v>1655</v>
      </c>
      <c r="Z7" s="23">
        <v>0</v>
      </c>
      <c r="AA7" s="12" t="s">
        <v>1416</v>
      </c>
      <c r="AB7" s="52"/>
    </row>
    <row r="8" spans="1:28" ht="15.75">
      <c r="A8" s="69" t="s">
        <v>2515</v>
      </c>
      <c r="B8" s="4" t="s">
        <v>340</v>
      </c>
      <c r="C8" s="5">
        <v>-2011</v>
      </c>
      <c r="D8" s="4" t="s">
        <v>1655</v>
      </c>
      <c r="E8" s="23">
        <v>0</v>
      </c>
      <c r="F8" s="12" t="s">
        <v>1416</v>
      </c>
      <c r="G8" s="52"/>
      <c r="H8" s="69" t="s">
        <v>2515</v>
      </c>
      <c r="I8" s="4" t="s">
        <v>1782</v>
      </c>
      <c r="J8" s="5">
        <v>-2011</v>
      </c>
      <c r="K8" s="4" t="s">
        <v>1654</v>
      </c>
      <c r="L8" s="23">
        <v>0</v>
      </c>
      <c r="M8" s="12" t="s">
        <v>1416</v>
      </c>
      <c r="N8" s="52"/>
      <c r="O8" s="69" t="s">
        <v>2515</v>
      </c>
      <c r="P8" s="4" t="s">
        <v>2163</v>
      </c>
      <c r="Q8" s="5">
        <v>-2011</v>
      </c>
      <c r="R8" s="4" t="s">
        <v>1747</v>
      </c>
      <c r="S8" s="23">
        <v>0</v>
      </c>
      <c r="T8" s="12" t="s">
        <v>1416</v>
      </c>
      <c r="U8" s="52"/>
      <c r="V8" s="69" t="s">
        <v>2515</v>
      </c>
      <c r="W8" s="4" t="s">
        <v>303</v>
      </c>
      <c r="X8" s="5">
        <v>-2011</v>
      </c>
      <c r="Y8" s="4" t="s">
        <v>1655</v>
      </c>
      <c r="Z8" s="23">
        <v>0</v>
      </c>
      <c r="AA8" s="12" t="s">
        <v>1416</v>
      </c>
      <c r="AB8" s="52"/>
    </row>
    <row r="9" spans="1:28" ht="15.75">
      <c r="A9" s="69" t="s">
        <v>2515</v>
      </c>
      <c r="B9" s="4" t="s">
        <v>331</v>
      </c>
      <c r="C9" s="5">
        <v>-2011</v>
      </c>
      <c r="D9" s="4" t="s">
        <v>1655</v>
      </c>
      <c r="E9" s="23">
        <v>0</v>
      </c>
      <c r="F9" s="12" t="s">
        <v>1416</v>
      </c>
      <c r="G9" s="52"/>
      <c r="H9" s="69" t="s">
        <v>2515</v>
      </c>
      <c r="I9" s="4" t="s">
        <v>1796</v>
      </c>
      <c r="J9" s="5">
        <v>-2011</v>
      </c>
      <c r="K9" s="4" t="s">
        <v>1654</v>
      </c>
      <c r="L9" s="23">
        <v>0</v>
      </c>
      <c r="M9" s="12" t="s">
        <v>1416</v>
      </c>
      <c r="N9" s="52"/>
      <c r="O9" s="70"/>
      <c r="P9" s="83"/>
      <c r="Q9" s="77"/>
      <c r="R9" s="83"/>
      <c r="S9" s="84"/>
      <c r="T9" s="85"/>
      <c r="U9" s="52"/>
      <c r="V9" s="69" t="s">
        <v>2515</v>
      </c>
      <c r="W9" s="4" t="s">
        <v>1803</v>
      </c>
      <c r="X9" s="5">
        <v>-2011</v>
      </c>
      <c r="Y9" s="4" t="s">
        <v>1655</v>
      </c>
      <c r="Z9" s="23">
        <v>0</v>
      </c>
      <c r="AA9" s="12" t="s">
        <v>1416</v>
      </c>
      <c r="AB9" s="52"/>
    </row>
    <row r="10" spans="2:28" ht="15.75">
      <c r="B10" s="64" t="s">
        <v>1755</v>
      </c>
      <c r="C10" s="65">
        <v>-2011</v>
      </c>
      <c r="D10" s="64" t="s">
        <v>1655</v>
      </c>
      <c r="E10" s="66">
        <v>0</v>
      </c>
      <c r="F10" s="67" t="s">
        <v>1416</v>
      </c>
      <c r="G10" s="52"/>
      <c r="H10" s="69"/>
      <c r="I10" s="64" t="s">
        <v>1920</v>
      </c>
      <c r="J10" s="65">
        <v>-2011</v>
      </c>
      <c r="K10" s="64" t="s">
        <v>1654</v>
      </c>
      <c r="L10" s="66">
        <v>250000</v>
      </c>
      <c r="M10" s="67" t="s">
        <v>1921</v>
      </c>
      <c r="N10" s="52"/>
      <c r="O10" s="70"/>
      <c r="P10" s="83"/>
      <c r="Q10" s="77"/>
      <c r="R10" s="83"/>
      <c r="S10" s="84"/>
      <c r="T10" s="85"/>
      <c r="U10" s="52"/>
      <c r="V10" s="69" t="s">
        <v>2515</v>
      </c>
      <c r="W10" s="4" t="s">
        <v>1804</v>
      </c>
      <c r="X10" s="5">
        <v>-2011</v>
      </c>
      <c r="Y10" s="4" t="s">
        <v>1655</v>
      </c>
      <c r="Z10" s="23">
        <v>0</v>
      </c>
      <c r="AA10" s="12" t="s">
        <v>1416</v>
      </c>
      <c r="AB10" s="52"/>
    </row>
    <row r="11" spans="1:28" ht="15.75">
      <c r="A11" s="57" t="s">
        <v>2515</v>
      </c>
      <c r="B11" s="4" t="s">
        <v>338</v>
      </c>
      <c r="C11" s="5">
        <v>-2011</v>
      </c>
      <c r="D11" s="4" t="s">
        <v>1656</v>
      </c>
      <c r="E11" s="23">
        <v>0</v>
      </c>
      <c r="F11" s="12" t="s">
        <v>1416</v>
      </c>
      <c r="G11" s="52"/>
      <c r="H11" s="69" t="s">
        <v>2515</v>
      </c>
      <c r="I11" s="4" t="s">
        <v>1787</v>
      </c>
      <c r="J11" s="5">
        <v>-2011</v>
      </c>
      <c r="K11" s="4" t="s">
        <v>1655</v>
      </c>
      <c r="L11" s="23">
        <v>0</v>
      </c>
      <c r="M11" s="12" t="s">
        <v>1416</v>
      </c>
      <c r="N11" s="52"/>
      <c r="O11" s="70"/>
      <c r="P11" s="83"/>
      <c r="Q11" s="77"/>
      <c r="R11" s="83"/>
      <c r="S11" s="84"/>
      <c r="T11" s="85"/>
      <c r="U11" s="52"/>
      <c r="V11" s="69" t="s">
        <v>2515</v>
      </c>
      <c r="W11" s="4" t="s">
        <v>301</v>
      </c>
      <c r="X11" s="5">
        <v>-2011</v>
      </c>
      <c r="Y11" s="4" t="s">
        <v>1656</v>
      </c>
      <c r="Z11" s="23">
        <v>0</v>
      </c>
      <c r="AA11" s="12" t="s">
        <v>1416</v>
      </c>
      <c r="AB11" s="52"/>
    </row>
    <row r="12" spans="1:28" ht="15.75">
      <c r="A12" s="57" t="s">
        <v>2515</v>
      </c>
      <c r="B12" s="4" t="s">
        <v>328</v>
      </c>
      <c r="C12" s="5">
        <v>-2011</v>
      </c>
      <c r="D12" s="4" t="s">
        <v>1652</v>
      </c>
      <c r="E12" s="23">
        <v>0</v>
      </c>
      <c r="F12" s="12" t="s">
        <v>1416</v>
      </c>
      <c r="G12" s="52"/>
      <c r="H12" s="69" t="s">
        <v>2515</v>
      </c>
      <c r="I12" s="4" t="s">
        <v>1788</v>
      </c>
      <c r="J12" s="5">
        <v>-2011</v>
      </c>
      <c r="K12" s="4" t="s">
        <v>1655</v>
      </c>
      <c r="L12" s="23">
        <v>0</v>
      </c>
      <c r="M12" s="12" t="s">
        <v>1416</v>
      </c>
      <c r="N12" s="52"/>
      <c r="O12" s="70"/>
      <c r="P12" s="83"/>
      <c r="Q12" s="77"/>
      <c r="R12" s="83"/>
      <c r="S12" s="84"/>
      <c r="T12" s="85"/>
      <c r="U12" s="52"/>
      <c r="AB12" s="52"/>
    </row>
    <row r="13" spans="7:28" ht="15.75">
      <c r="G13" s="52"/>
      <c r="H13" s="69" t="s">
        <v>2515</v>
      </c>
      <c r="I13" s="4" t="s">
        <v>1790</v>
      </c>
      <c r="J13" s="5">
        <v>-2011</v>
      </c>
      <c r="K13" s="4" t="s">
        <v>1655</v>
      </c>
      <c r="L13" s="23">
        <v>0</v>
      </c>
      <c r="M13" s="12" t="s">
        <v>1416</v>
      </c>
      <c r="N13" s="52"/>
      <c r="O13" s="70"/>
      <c r="P13" s="83"/>
      <c r="Q13" s="77"/>
      <c r="R13" s="83"/>
      <c r="S13" s="84"/>
      <c r="T13" s="85"/>
      <c r="U13" s="52"/>
      <c r="AB13" s="52"/>
    </row>
    <row r="14" spans="7:28" ht="15.75">
      <c r="G14" s="52"/>
      <c r="H14" s="69" t="s">
        <v>2515</v>
      </c>
      <c r="I14" s="4" t="s">
        <v>1791</v>
      </c>
      <c r="J14" s="5">
        <v>-2011</v>
      </c>
      <c r="K14" s="4" t="s">
        <v>1655</v>
      </c>
      <c r="L14" s="23">
        <v>0</v>
      </c>
      <c r="M14" s="12" t="s">
        <v>1416</v>
      </c>
      <c r="N14" s="52"/>
      <c r="O14" s="70"/>
      <c r="P14" s="83"/>
      <c r="Q14" s="77"/>
      <c r="R14" s="83"/>
      <c r="S14" s="84"/>
      <c r="T14" s="85"/>
      <c r="U14" s="52"/>
      <c r="AB14" s="52"/>
    </row>
    <row r="15" spans="7:28" ht="15.75">
      <c r="G15" s="52"/>
      <c r="H15" s="69" t="s">
        <v>2515</v>
      </c>
      <c r="I15" s="4" t="s">
        <v>1795</v>
      </c>
      <c r="J15" s="5">
        <v>-2011</v>
      </c>
      <c r="K15" s="4" t="s">
        <v>1655</v>
      </c>
      <c r="L15" s="23">
        <v>0</v>
      </c>
      <c r="M15" s="12" t="s">
        <v>1416</v>
      </c>
      <c r="N15" s="52"/>
      <c r="P15" s="83"/>
      <c r="Q15" s="77"/>
      <c r="R15" s="83"/>
      <c r="S15" s="84"/>
      <c r="T15" s="85"/>
      <c r="U15" s="52"/>
      <c r="AB15" s="52"/>
    </row>
    <row r="16" spans="7:28" ht="15.75">
      <c r="G16" s="52"/>
      <c r="I16" s="64" t="s">
        <v>1718</v>
      </c>
      <c r="J16" s="65">
        <v>-2011</v>
      </c>
      <c r="K16" s="64" t="s">
        <v>1655</v>
      </c>
      <c r="L16" s="66">
        <v>0</v>
      </c>
      <c r="M16" s="67" t="s">
        <v>9</v>
      </c>
      <c r="N16" s="52"/>
      <c r="P16" s="83"/>
      <c r="Q16" s="77"/>
      <c r="R16" s="83"/>
      <c r="S16" s="84"/>
      <c r="T16" s="85"/>
      <c r="U16" s="52"/>
      <c r="AB16" s="52"/>
    </row>
    <row r="17" spans="7:28" ht="15.75">
      <c r="G17" s="52"/>
      <c r="I17" s="4"/>
      <c r="J17" s="5"/>
      <c r="K17" s="4"/>
      <c r="L17" s="23"/>
      <c r="M17" s="12"/>
      <c r="N17" s="52"/>
      <c r="P17" s="83"/>
      <c r="Q17" s="77"/>
      <c r="R17" s="83"/>
      <c r="S17" s="84"/>
      <c r="T17" s="85"/>
      <c r="U17" s="52"/>
      <c r="AB17" s="52"/>
    </row>
    <row r="18" spans="7:28" ht="15.75">
      <c r="G18" s="52"/>
      <c r="I18" s="4"/>
      <c r="J18" s="5"/>
      <c r="K18" s="4"/>
      <c r="L18" s="23"/>
      <c r="M18" s="12"/>
      <c r="N18" s="52"/>
      <c r="P18" s="83"/>
      <c r="Q18" s="77"/>
      <c r="R18" s="83"/>
      <c r="S18" s="84"/>
      <c r="T18" s="85"/>
      <c r="U18" s="52"/>
      <c r="AB18" s="52"/>
    </row>
    <row r="19" spans="7:28" ht="12.75">
      <c r="G19" s="52"/>
      <c r="N19" s="52"/>
      <c r="U19" s="52"/>
      <c r="AB19" s="52"/>
    </row>
    <row r="20" spans="2:28" ht="12.75">
      <c r="B20" s="63"/>
      <c r="C20" s="63"/>
      <c r="D20" s="63"/>
      <c r="E20" s="63"/>
      <c r="F20" s="63"/>
      <c r="G20" s="52"/>
      <c r="I20" s="63"/>
      <c r="J20" s="63"/>
      <c r="K20" s="63"/>
      <c r="L20" s="63"/>
      <c r="M20" s="63"/>
      <c r="N20" s="52"/>
      <c r="P20" s="63"/>
      <c r="Q20" s="63"/>
      <c r="R20" s="63"/>
      <c r="S20" s="63"/>
      <c r="T20" s="63"/>
      <c r="U20" s="52"/>
      <c r="W20" s="63"/>
      <c r="X20" s="63"/>
      <c r="Y20" s="63"/>
      <c r="Z20" s="63"/>
      <c r="AA20" s="63"/>
      <c r="AB20" s="52"/>
    </row>
    <row r="21" spans="2:28" ht="18.75">
      <c r="B21" s="7" t="s">
        <v>2513</v>
      </c>
      <c r="C21" s="6"/>
      <c r="D21" s="6"/>
      <c r="E21" s="6"/>
      <c r="F21" s="6"/>
      <c r="G21" s="52"/>
      <c r="I21" s="7" t="s">
        <v>1665</v>
      </c>
      <c r="J21" s="7"/>
      <c r="K21" s="7"/>
      <c r="L21" s="7"/>
      <c r="M21" s="7"/>
      <c r="N21" s="52"/>
      <c r="P21" s="7" t="s">
        <v>1564</v>
      </c>
      <c r="Q21" s="7"/>
      <c r="R21" s="7"/>
      <c r="S21" s="7"/>
      <c r="T21" s="6"/>
      <c r="U21" s="52"/>
      <c r="W21" s="7" t="s">
        <v>1670</v>
      </c>
      <c r="X21" s="7"/>
      <c r="Y21" s="7"/>
      <c r="Z21" s="7"/>
      <c r="AA21" s="7"/>
      <c r="AB21" s="52"/>
    </row>
    <row r="22" spans="2:28" ht="15.75">
      <c r="B22" s="3" t="s">
        <v>1645</v>
      </c>
      <c r="C22" s="3" t="s">
        <v>1646</v>
      </c>
      <c r="D22" s="3" t="s">
        <v>1647</v>
      </c>
      <c r="E22" s="12" t="s">
        <v>1415</v>
      </c>
      <c r="F22" s="3" t="s">
        <v>1648</v>
      </c>
      <c r="G22" s="52"/>
      <c r="I22" s="3" t="s">
        <v>1645</v>
      </c>
      <c r="J22" s="3" t="s">
        <v>1646</v>
      </c>
      <c r="K22" s="3" t="s">
        <v>1647</v>
      </c>
      <c r="L22" s="12" t="s">
        <v>1415</v>
      </c>
      <c r="M22" s="3" t="s">
        <v>1648</v>
      </c>
      <c r="N22" s="52"/>
      <c r="P22" s="3" t="s">
        <v>1645</v>
      </c>
      <c r="Q22" s="3" t="s">
        <v>1646</v>
      </c>
      <c r="R22" s="3" t="s">
        <v>1647</v>
      </c>
      <c r="S22" s="3" t="s">
        <v>1415</v>
      </c>
      <c r="T22" s="3" t="s">
        <v>1648</v>
      </c>
      <c r="U22" s="52"/>
      <c r="W22" s="3" t="s">
        <v>1645</v>
      </c>
      <c r="X22" s="3" t="s">
        <v>1646</v>
      </c>
      <c r="Y22" s="3" t="s">
        <v>1647</v>
      </c>
      <c r="Z22" s="12" t="s">
        <v>1415</v>
      </c>
      <c r="AA22" s="3" t="s">
        <v>1648</v>
      </c>
      <c r="AB22" s="52"/>
    </row>
    <row r="23" spans="1:28" ht="15.75">
      <c r="A23" s="69" t="s">
        <v>2515</v>
      </c>
      <c r="B23" s="4" t="s">
        <v>1704</v>
      </c>
      <c r="C23" s="5">
        <v>-2011</v>
      </c>
      <c r="D23" s="4" t="s">
        <v>1650</v>
      </c>
      <c r="E23" s="23">
        <v>0</v>
      </c>
      <c r="F23" s="12" t="s">
        <v>1416</v>
      </c>
      <c r="G23" s="52"/>
      <c r="H23" s="69"/>
      <c r="I23" s="64" t="s">
        <v>1841</v>
      </c>
      <c r="J23" s="65">
        <v>-2011</v>
      </c>
      <c r="K23" s="64" t="s">
        <v>1649</v>
      </c>
      <c r="L23" s="66">
        <v>0</v>
      </c>
      <c r="M23" s="67" t="s">
        <v>1028</v>
      </c>
      <c r="N23" s="52"/>
      <c r="O23" s="69" t="s">
        <v>2515</v>
      </c>
      <c r="P23" s="4" t="s">
        <v>2181</v>
      </c>
      <c r="Q23" s="5">
        <v>-2011</v>
      </c>
      <c r="R23" s="4" t="s">
        <v>1649</v>
      </c>
      <c r="S23" s="23">
        <v>0</v>
      </c>
      <c r="T23" s="12" t="s">
        <v>1416</v>
      </c>
      <c r="U23" s="52"/>
      <c r="V23" s="69" t="s">
        <v>2515</v>
      </c>
      <c r="W23" s="4" t="s">
        <v>1377</v>
      </c>
      <c r="X23" s="5">
        <v>-2011</v>
      </c>
      <c r="Y23" s="4" t="s">
        <v>1652</v>
      </c>
      <c r="Z23" s="23">
        <v>0</v>
      </c>
      <c r="AA23" s="12" t="s">
        <v>1416</v>
      </c>
      <c r="AB23" s="52"/>
    </row>
    <row r="24" spans="1:28" ht="15.75">
      <c r="A24" s="69" t="s">
        <v>2515</v>
      </c>
      <c r="B24" s="4" t="s">
        <v>1706</v>
      </c>
      <c r="C24" s="5">
        <v>-2011</v>
      </c>
      <c r="D24" s="4" t="s">
        <v>1653</v>
      </c>
      <c r="E24" s="23">
        <v>0</v>
      </c>
      <c r="F24" s="12" t="s">
        <v>1416</v>
      </c>
      <c r="G24" s="52"/>
      <c r="I24" s="64" t="s">
        <v>304</v>
      </c>
      <c r="J24" s="65">
        <v>-2011</v>
      </c>
      <c r="K24" s="64" t="s">
        <v>1650</v>
      </c>
      <c r="L24" s="66">
        <v>0</v>
      </c>
      <c r="M24" s="67" t="s">
        <v>1028</v>
      </c>
      <c r="N24" s="52"/>
      <c r="O24" s="69" t="s">
        <v>2515</v>
      </c>
      <c r="P24" s="4" t="s">
        <v>2169</v>
      </c>
      <c r="Q24" s="5">
        <v>-2011</v>
      </c>
      <c r="R24" s="4" t="s">
        <v>1654</v>
      </c>
      <c r="S24" s="23">
        <v>0</v>
      </c>
      <c r="T24" s="12" t="s">
        <v>1416</v>
      </c>
      <c r="U24" s="52"/>
      <c r="V24" s="69"/>
      <c r="W24" s="64" t="s">
        <v>1678</v>
      </c>
      <c r="X24" s="65">
        <v>-2011</v>
      </c>
      <c r="Y24" s="64" t="s">
        <v>1653</v>
      </c>
      <c r="Z24" s="66">
        <v>0</v>
      </c>
      <c r="AA24" s="67" t="s">
        <v>1237</v>
      </c>
      <c r="AB24" s="52"/>
    </row>
    <row r="25" spans="1:28" ht="15.75">
      <c r="A25" s="69" t="s">
        <v>2515</v>
      </c>
      <c r="B25" s="4" t="s">
        <v>1708</v>
      </c>
      <c r="C25" s="5">
        <v>-2011</v>
      </c>
      <c r="D25" s="4" t="s">
        <v>1654</v>
      </c>
      <c r="E25" s="23">
        <v>0</v>
      </c>
      <c r="F25" s="12" t="s">
        <v>1416</v>
      </c>
      <c r="G25" s="52"/>
      <c r="I25" s="64" t="s">
        <v>2186</v>
      </c>
      <c r="J25" s="65">
        <v>-2011</v>
      </c>
      <c r="K25" s="64" t="s">
        <v>1653</v>
      </c>
      <c r="L25" s="66">
        <v>0</v>
      </c>
      <c r="M25" s="67" t="s">
        <v>1045</v>
      </c>
      <c r="N25" s="52"/>
      <c r="O25" s="69" t="s">
        <v>2515</v>
      </c>
      <c r="P25" s="4" t="s">
        <v>2185</v>
      </c>
      <c r="Q25" s="5">
        <v>-2011</v>
      </c>
      <c r="R25" s="4" t="s">
        <v>1657</v>
      </c>
      <c r="S25" s="23">
        <v>0</v>
      </c>
      <c r="T25" s="12" t="s">
        <v>1416</v>
      </c>
      <c r="U25" s="52"/>
      <c r="V25" s="69" t="s">
        <v>2515</v>
      </c>
      <c r="W25" s="4" t="s">
        <v>1374</v>
      </c>
      <c r="X25" s="5">
        <v>-2011</v>
      </c>
      <c r="Y25" s="4" t="s">
        <v>1656</v>
      </c>
      <c r="Z25" s="23">
        <v>0</v>
      </c>
      <c r="AA25" s="12" t="s">
        <v>1416</v>
      </c>
      <c r="AB25" s="52"/>
    </row>
    <row r="26" spans="1:28" ht="15.75">
      <c r="A26" s="69" t="s">
        <v>2515</v>
      </c>
      <c r="B26" s="4" t="s">
        <v>1710</v>
      </c>
      <c r="C26" s="5">
        <v>-2011</v>
      </c>
      <c r="D26" s="4" t="s">
        <v>1654</v>
      </c>
      <c r="E26" s="23">
        <v>0</v>
      </c>
      <c r="F26" s="12" t="s">
        <v>1416</v>
      </c>
      <c r="G26" s="52"/>
      <c r="H26" s="69"/>
      <c r="I26" s="64" t="s">
        <v>2183</v>
      </c>
      <c r="J26" s="65">
        <v>-2011</v>
      </c>
      <c r="K26" s="64" t="s">
        <v>1654</v>
      </c>
      <c r="L26" s="66">
        <v>0</v>
      </c>
      <c r="M26" s="67" t="s">
        <v>19</v>
      </c>
      <c r="N26" s="52"/>
      <c r="O26" s="69" t="s">
        <v>2515</v>
      </c>
      <c r="P26" s="4" t="s">
        <v>2178</v>
      </c>
      <c r="Q26" s="5">
        <v>-2011</v>
      </c>
      <c r="R26" s="4" t="s">
        <v>1657</v>
      </c>
      <c r="S26" s="23">
        <v>0</v>
      </c>
      <c r="T26" s="12" t="s">
        <v>1416</v>
      </c>
      <c r="U26" s="52"/>
      <c r="V26" s="69"/>
      <c r="W26" s="64" t="s">
        <v>1401</v>
      </c>
      <c r="X26" s="65">
        <v>-2011</v>
      </c>
      <c r="Y26" s="64" t="s">
        <v>1656</v>
      </c>
      <c r="Z26" s="66">
        <v>0</v>
      </c>
      <c r="AA26" s="67" t="s">
        <v>1416</v>
      </c>
      <c r="AB26" s="52"/>
    </row>
    <row r="27" spans="1:28" ht="15.75">
      <c r="A27" s="69" t="s">
        <v>2515</v>
      </c>
      <c r="B27" s="4" t="s">
        <v>1714</v>
      </c>
      <c r="C27" s="5">
        <v>-2011</v>
      </c>
      <c r="D27" s="4" t="s">
        <v>1655</v>
      </c>
      <c r="E27" s="23">
        <v>0</v>
      </c>
      <c r="F27" s="12" t="s">
        <v>1416</v>
      </c>
      <c r="G27" s="52"/>
      <c r="I27" s="64" t="s">
        <v>1679</v>
      </c>
      <c r="J27" s="65">
        <v>-2011</v>
      </c>
      <c r="K27" s="64" t="s">
        <v>1654</v>
      </c>
      <c r="L27" s="66">
        <v>0</v>
      </c>
      <c r="M27" s="67" t="s">
        <v>1416</v>
      </c>
      <c r="N27" s="52"/>
      <c r="O27" s="69" t="s">
        <v>2515</v>
      </c>
      <c r="P27" s="4" t="s">
        <v>2179</v>
      </c>
      <c r="Q27" s="5">
        <v>-2011</v>
      </c>
      <c r="R27" s="4" t="s">
        <v>1657</v>
      </c>
      <c r="S27" s="23">
        <v>0</v>
      </c>
      <c r="T27" s="12" t="s">
        <v>1416</v>
      </c>
      <c r="U27" s="52"/>
      <c r="V27" s="69"/>
      <c r="W27" s="83"/>
      <c r="X27" s="77"/>
      <c r="Y27" s="83"/>
      <c r="Z27" s="84"/>
      <c r="AA27" s="85"/>
      <c r="AB27" s="52"/>
    </row>
    <row r="28" spans="1:28" ht="15.75">
      <c r="A28" s="69" t="s">
        <v>2515</v>
      </c>
      <c r="B28" s="4" t="s">
        <v>1720</v>
      </c>
      <c r="C28" s="5">
        <v>-2011</v>
      </c>
      <c r="D28" s="4" t="s">
        <v>1655</v>
      </c>
      <c r="E28" s="23">
        <v>0</v>
      </c>
      <c r="F28" s="12" t="s">
        <v>1416</v>
      </c>
      <c r="G28" s="52"/>
      <c r="H28" s="69" t="s">
        <v>2515</v>
      </c>
      <c r="I28" s="4" t="s">
        <v>1763</v>
      </c>
      <c r="J28" s="5">
        <v>-2011</v>
      </c>
      <c r="K28" s="4" t="s">
        <v>1654</v>
      </c>
      <c r="L28" s="23">
        <v>0</v>
      </c>
      <c r="M28" s="12" t="s">
        <v>1416</v>
      </c>
      <c r="N28" s="52"/>
      <c r="O28" s="69"/>
      <c r="U28" s="52"/>
      <c r="V28" s="69"/>
      <c r="W28" s="83"/>
      <c r="X28" s="77"/>
      <c r="Y28" s="83"/>
      <c r="Z28" s="84"/>
      <c r="AA28" s="85"/>
      <c r="AB28" s="52"/>
    </row>
    <row r="29" spans="1:28" ht="15.75">
      <c r="A29" s="69" t="s">
        <v>2515</v>
      </c>
      <c r="B29" s="4" t="s">
        <v>1723</v>
      </c>
      <c r="C29" s="5">
        <v>-2011</v>
      </c>
      <c r="D29" s="4" t="s">
        <v>1655</v>
      </c>
      <c r="E29" s="23">
        <v>0</v>
      </c>
      <c r="F29" s="12" t="s">
        <v>1416</v>
      </c>
      <c r="G29" s="52"/>
      <c r="H29" s="69" t="s">
        <v>2515</v>
      </c>
      <c r="I29" s="4" t="s">
        <v>1764</v>
      </c>
      <c r="J29" s="5">
        <v>-2011</v>
      </c>
      <c r="K29" s="4" t="s">
        <v>1654</v>
      </c>
      <c r="L29" s="23">
        <v>0</v>
      </c>
      <c r="M29" s="12" t="s">
        <v>1416</v>
      </c>
      <c r="N29" s="52"/>
      <c r="U29" s="52"/>
      <c r="W29" s="83"/>
      <c r="X29" s="77"/>
      <c r="Y29" s="83"/>
      <c r="Z29" s="84"/>
      <c r="AA29" s="85"/>
      <c r="AB29" s="52"/>
    </row>
    <row r="30" spans="1:28" ht="15.75">
      <c r="A30" s="69" t="s">
        <v>2515</v>
      </c>
      <c r="B30" s="4" t="s">
        <v>1716</v>
      </c>
      <c r="C30" s="5">
        <v>-2011</v>
      </c>
      <c r="D30" s="4" t="s">
        <v>1656</v>
      </c>
      <c r="E30" s="23">
        <v>0</v>
      </c>
      <c r="F30" s="12" t="s">
        <v>1416</v>
      </c>
      <c r="G30" s="52"/>
      <c r="H30" s="69"/>
      <c r="I30" s="64" t="s">
        <v>1746</v>
      </c>
      <c r="J30" s="65">
        <v>-2011</v>
      </c>
      <c r="K30" s="64" t="s">
        <v>1655</v>
      </c>
      <c r="L30" s="66">
        <v>0</v>
      </c>
      <c r="M30" s="67" t="s">
        <v>1812</v>
      </c>
      <c r="N30" s="52"/>
      <c r="O30" s="70"/>
      <c r="U30" s="52"/>
      <c r="V30" s="70"/>
      <c r="W30" s="83"/>
      <c r="X30" s="77"/>
      <c r="Y30" s="83"/>
      <c r="Z30" s="84"/>
      <c r="AA30" s="85"/>
      <c r="AB30" s="52"/>
    </row>
    <row r="31" spans="1:28" ht="15.75">
      <c r="A31" s="69" t="s">
        <v>2515</v>
      </c>
      <c r="B31" s="4" t="s">
        <v>1717</v>
      </c>
      <c r="C31" s="5">
        <v>-2011</v>
      </c>
      <c r="D31" s="4" t="s">
        <v>1656</v>
      </c>
      <c r="E31" s="23">
        <v>0</v>
      </c>
      <c r="F31" s="12" t="s">
        <v>1416</v>
      </c>
      <c r="G31" s="52"/>
      <c r="H31" s="69" t="s">
        <v>2515</v>
      </c>
      <c r="I31" s="4" t="s">
        <v>1762</v>
      </c>
      <c r="J31" s="5">
        <v>-2011</v>
      </c>
      <c r="K31" s="4" t="s">
        <v>1656</v>
      </c>
      <c r="L31" s="23">
        <v>0</v>
      </c>
      <c r="M31" s="12" t="s">
        <v>1416</v>
      </c>
      <c r="N31" s="52"/>
      <c r="O31" s="70"/>
      <c r="U31" s="52"/>
      <c r="V31" s="70"/>
      <c r="W31" s="83"/>
      <c r="X31" s="77"/>
      <c r="Y31" s="83"/>
      <c r="Z31" s="84"/>
      <c r="AA31" s="85"/>
      <c r="AB31" s="52"/>
    </row>
    <row r="32" spans="1:28" ht="15.75">
      <c r="A32" s="69" t="s">
        <v>2515</v>
      </c>
      <c r="B32" s="4" t="s">
        <v>1721</v>
      </c>
      <c r="C32" s="5">
        <v>-2011</v>
      </c>
      <c r="D32" s="4" t="s">
        <v>1656</v>
      </c>
      <c r="E32" s="23">
        <v>0</v>
      </c>
      <c r="F32" s="12" t="s">
        <v>1416</v>
      </c>
      <c r="G32" s="52"/>
      <c r="I32" s="64" t="s">
        <v>1694</v>
      </c>
      <c r="J32" s="65">
        <v>-2011</v>
      </c>
      <c r="K32" s="64" t="s">
        <v>1656</v>
      </c>
      <c r="L32" s="66">
        <v>250000</v>
      </c>
      <c r="M32" s="67" t="s">
        <v>983</v>
      </c>
      <c r="N32" s="52"/>
      <c r="O32" s="70"/>
      <c r="U32" s="52"/>
      <c r="V32" s="70"/>
      <c r="W32" s="83"/>
      <c r="X32" s="77"/>
      <c r="Y32" s="83"/>
      <c r="Z32" s="84"/>
      <c r="AA32" s="85"/>
      <c r="AB32" s="52"/>
    </row>
    <row r="33" spans="2:28" ht="15.75">
      <c r="B33" s="64" t="s">
        <v>1922</v>
      </c>
      <c r="C33" s="65">
        <v>-2011</v>
      </c>
      <c r="D33" s="64" t="s">
        <v>1656</v>
      </c>
      <c r="E33" s="66">
        <v>250000</v>
      </c>
      <c r="F33" s="67" t="s">
        <v>1923</v>
      </c>
      <c r="G33" s="52"/>
      <c r="I33" s="64" t="s">
        <v>1696</v>
      </c>
      <c r="J33" s="65">
        <v>-2011</v>
      </c>
      <c r="K33" s="64" t="s">
        <v>1747</v>
      </c>
      <c r="L33" s="66">
        <v>0</v>
      </c>
      <c r="M33" s="67" t="s">
        <v>1</v>
      </c>
      <c r="N33" s="52"/>
      <c r="U33" s="52"/>
      <c r="V33" s="70"/>
      <c r="W33" s="83"/>
      <c r="X33" s="77"/>
      <c r="Y33" s="83"/>
      <c r="Z33" s="84"/>
      <c r="AA33" s="85"/>
      <c r="AB33" s="52"/>
    </row>
    <row r="34" spans="7:28" ht="12.75">
      <c r="G34" s="52"/>
      <c r="N34" s="52"/>
      <c r="U34" s="52"/>
      <c r="AB34" s="52"/>
    </row>
    <row r="35" spans="7:28" ht="12.75">
      <c r="G35" s="52"/>
      <c r="N35" s="52"/>
      <c r="U35" s="52"/>
      <c r="AB35" s="52"/>
    </row>
    <row r="36" spans="7:28" ht="12.75">
      <c r="G36" s="52"/>
      <c r="N36" s="52"/>
      <c r="U36" s="52"/>
      <c r="AB36" s="52"/>
    </row>
    <row r="37" spans="7:28" ht="12.75">
      <c r="G37" s="52"/>
      <c r="N37" s="52"/>
      <c r="U37" s="52"/>
      <c r="AB37" s="52"/>
    </row>
    <row r="38" spans="7:28" ht="12.75">
      <c r="G38" s="52"/>
      <c r="N38" s="52"/>
      <c r="U38" s="52"/>
      <c r="AB38" s="52"/>
    </row>
    <row r="39" spans="7:28" ht="12.75">
      <c r="G39" s="52"/>
      <c r="N39" s="52"/>
      <c r="U39" s="52"/>
      <c r="AB39" s="52"/>
    </row>
    <row r="40" spans="7:28" ht="12.75">
      <c r="G40" s="52"/>
      <c r="N40" s="52"/>
      <c r="U40" s="52"/>
      <c r="AB40" s="52"/>
    </row>
    <row r="41" spans="2:28" ht="12.75">
      <c r="B41" s="63"/>
      <c r="C41" s="63"/>
      <c r="D41" s="63"/>
      <c r="E41" s="63"/>
      <c r="F41" s="63"/>
      <c r="G41" s="52"/>
      <c r="I41" s="63"/>
      <c r="J41" s="63"/>
      <c r="K41" s="63"/>
      <c r="L41" s="63"/>
      <c r="M41" s="63"/>
      <c r="N41" s="52"/>
      <c r="P41" s="63"/>
      <c r="Q41" s="63"/>
      <c r="R41" s="63"/>
      <c r="S41" s="63"/>
      <c r="T41" s="63"/>
      <c r="U41" s="52"/>
      <c r="W41" s="63"/>
      <c r="X41" s="63"/>
      <c r="Y41" s="63"/>
      <c r="Z41" s="63"/>
      <c r="AA41" s="63"/>
      <c r="AB41" s="52"/>
    </row>
    <row r="42" spans="2:28" ht="18.75">
      <c r="B42" s="26" t="s">
        <v>984</v>
      </c>
      <c r="C42" s="7"/>
      <c r="D42" s="7"/>
      <c r="E42" s="7"/>
      <c r="F42" s="7"/>
      <c r="G42" s="52"/>
      <c r="I42" s="7" t="s">
        <v>1562</v>
      </c>
      <c r="J42" s="6"/>
      <c r="K42" s="6"/>
      <c r="L42" s="6"/>
      <c r="M42" s="6"/>
      <c r="N42" s="52"/>
      <c r="P42" s="7" t="s">
        <v>1674</v>
      </c>
      <c r="Q42" s="7"/>
      <c r="R42" s="7"/>
      <c r="S42" s="7"/>
      <c r="T42" s="7"/>
      <c r="U42" s="52"/>
      <c r="W42" s="7" t="s">
        <v>1973</v>
      </c>
      <c r="AB42" s="52"/>
    </row>
    <row r="43" spans="2:28" ht="15.75">
      <c r="B43" s="3" t="s">
        <v>1645</v>
      </c>
      <c r="C43" s="3" t="s">
        <v>1646</v>
      </c>
      <c r="D43" s="3" t="s">
        <v>1647</v>
      </c>
      <c r="E43" s="12" t="s">
        <v>1415</v>
      </c>
      <c r="F43" s="3" t="s">
        <v>1648</v>
      </c>
      <c r="G43" s="52"/>
      <c r="I43" s="3" t="s">
        <v>1645</v>
      </c>
      <c r="J43" s="3" t="s">
        <v>1646</v>
      </c>
      <c r="K43" s="3" t="s">
        <v>1647</v>
      </c>
      <c r="L43" s="12" t="s">
        <v>1415</v>
      </c>
      <c r="M43" s="3" t="s">
        <v>1648</v>
      </c>
      <c r="N43" s="52"/>
      <c r="P43" s="3" t="s">
        <v>1645</v>
      </c>
      <c r="Q43" s="3" t="s">
        <v>1646</v>
      </c>
      <c r="R43" s="3" t="s">
        <v>1647</v>
      </c>
      <c r="S43" s="3" t="s">
        <v>1415</v>
      </c>
      <c r="T43" s="3" t="s">
        <v>1648</v>
      </c>
      <c r="U43" s="52"/>
      <c r="W43" s="3"/>
      <c r="X43" s="3"/>
      <c r="Y43" s="3"/>
      <c r="Z43" s="12"/>
      <c r="AA43" s="3"/>
      <c r="AB43" s="52"/>
    </row>
    <row r="44" spans="1:28" ht="15.75">
      <c r="A44" s="57"/>
      <c r="B44" s="64" t="s">
        <v>1378</v>
      </c>
      <c r="C44" s="65">
        <v>-2011</v>
      </c>
      <c r="D44" s="64" t="s">
        <v>1651</v>
      </c>
      <c r="E44" s="66">
        <v>0</v>
      </c>
      <c r="F44" s="67" t="s">
        <v>1416</v>
      </c>
      <c r="G44" s="52"/>
      <c r="H44" s="69" t="s">
        <v>2515</v>
      </c>
      <c r="I44" s="4" t="s">
        <v>1695</v>
      </c>
      <c r="J44" s="5">
        <v>-2011</v>
      </c>
      <c r="K44" s="4" t="s">
        <v>1649</v>
      </c>
      <c r="L44" s="23">
        <v>0</v>
      </c>
      <c r="M44" s="12" t="s">
        <v>1416</v>
      </c>
      <c r="N44" s="52"/>
      <c r="O44" s="69" t="s">
        <v>2515</v>
      </c>
      <c r="P44" s="4" t="s">
        <v>351</v>
      </c>
      <c r="Q44" s="5">
        <v>-2011</v>
      </c>
      <c r="R44" s="4" t="s">
        <v>1650</v>
      </c>
      <c r="S44" s="23">
        <v>0</v>
      </c>
      <c r="T44" s="12" t="s">
        <v>1416</v>
      </c>
      <c r="U44" s="52"/>
      <c r="AB44" s="52"/>
    </row>
    <row r="45" spans="1:28" ht="15.75">
      <c r="A45" s="57"/>
      <c r="B45" s="64" t="s">
        <v>327</v>
      </c>
      <c r="C45" s="65">
        <v>-2011</v>
      </c>
      <c r="D45" s="64" t="s">
        <v>1651</v>
      </c>
      <c r="E45" s="66">
        <v>0</v>
      </c>
      <c r="F45" s="67" t="s">
        <v>389</v>
      </c>
      <c r="G45" s="52"/>
      <c r="H45" s="69" t="s">
        <v>2515</v>
      </c>
      <c r="I45" s="4" t="s">
        <v>1703</v>
      </c>
      <c r="J45" s="5">
        <v>-2011</v>
      </c>
      <c r="K45" s="4" t="s">
        <v>1651</v>
      </c>
      <c r="L45" s="23">
        <v>0</v>
      </c>
      <c r="M45" s="12" t="s">
        <v>1416</v>
      </c>
      <c r="N45" s="52"/>
      <c r="O45" s="69" t="s">
        <v>2515</v>
      </c>
      <c r="P45" s="4" t="s">
        <v>353</v>
      </c>
      <c r="Q45" s="5">
        <v>-2011</v>
      </c>
      <c r="R45" s="4" t="s">
        <v>1654</v>
      </c>
      <c r="S45" s="23">
        <v>0</v>
      </c>
      <c r="T45" s="12" t="s">
        <v>1416</v>
      </c>
      <c r="U45" s="52"/>
      <c r="AB45" s="52"/>
    </row>
    <row r="46" spans="1:28" ht="15.75">
      <c r="A46" s="57" t="s">
        <v>2515</v>
      </c>
      <c r="B46" s="4" t="s">
        <v>1394</v>
      </c>
      <c r="C46" s="5">
        <v>-2011</v>
      </c>
      <c r="D46" s="4" t="s">
        <v>1652</v>
      </c>
      <c r="E46" s="23">
        <v>0</v>
      </c>
      <c r="F46" s="12" t="s">
        <v>1416</v>
      </c>
      <c r="G46" s="52"/>
      <c r="H46" s="69" t="s">
        <v>2515</v>
      </c>
      <c r="I46" s="4" t="s">
        <v>1701</v>
      </c>
      <c r="J46" s="5">
        <v>-2011</v>
      </c>
      <c r="K46" s="4" t="s">
        <v>1653</v>
      </c>
      <c r="L46" s="23">
        <v>0</v>
      </c>
      <c r="M46" s="12" t="s">
        <v>1416</v>
      </c>
      <c r="N46" s="52"/>
      <c r="O46" s="69" t="s">
        <v>2515</v>
      </c>
      <c r="P46" s="4" t="s">
        <v>352</v>
      </c>
      <c r="Q46" s="5">
        <v>-2011</v>
      </c>
      <c r="R46" s="4" t="s">
        <v>1655</v>
      </c>
      <c r="S46" s="23">
        <v>0</v>
      </c>
      <c r="T46" s="12" t="s">
        <v>1416</v>
      </c>
      <c r="U46" s="52"/>
      <c r="AB46" s="52"/>
    </row>
    <row r="47" spans="1:28" ht="15.75">
      <c r="A47" s="57" t="s">
        <v>2515</v>
      </c>
      <c r="B47" s="4" t="s">
        <v>1398</v>
      </c>
      <c r="C47" s="5">
        <v>-2011</v>
      </c>
      <c r="D47" s="4" t="s">
        <v>1652</v>
      </c>
      <c r="E47" s="23">
        <v>0</v>
      </c>
      <c r="F47" s="12" t="s">
        <v>1416</v>
      </c>
      <c r="G47" s="52"/>
      <c r="H47" s="69" t="s">
        <v>2515</v>
      </c>
      <c r="I47" s="4" t="s">
        <v>1698</v>
      </c>
      <c r="J47" s="5">
        <v>-2011</v>
      </c>
      <c r="K47" s="4" t="s">
        <v>1654</v>
      </c>
      <c r="L47" s="23">
        <v>0</v>
      </c>
      <c r="M47" s="12" t="s">
        <v>1416</v>
      </c>
      <c r="N47" s="52"/>
      <c r="O47" s="69" t="s">
        <v>2515</v>
      </c>
      <c r="P47" s="4" t="s">
        <v>354</v>
      </c>
      <c r="Q47" s="5">
        <v>-2011</v>
      </c>
      <c r="R47" s="4" t="s">
        <v>1656</v>
      </c>
      <c r="S47" s="23">
        <v>0</v>
      </c>
      <c r="T47" s="12" t="s">
        <v>1416</v>
      </c>
      <c r="U47" s="52"/>
      <c r="AB47" s="52"/>
    </row>
    <row r="48" spans="1:28" ht="15.75">
      <c r="A48" s="57" t="s">
        <v>2515</v>
      </c>
      <c r="B48" s="4" t="s">
        <v>1391</v>
      </c>
      <c r="C48" s="5">
        <v>-2011</v>
      </c>
      <c r="D48" s="4" t="s">
        <v>1653</v>
      </c>
      <c r="E48" s="23">
        <v>0</v>
      </c>
      <c r="F48" s="12" t="s">
        <v>1416</v>
      </c>
      <c r="G48" s="52"/>
      <c r="H48" s="69" t="s">
        <v>2515</v>
      </c>
      <c r="I48" s="4" t="s">
        <v>1697</v>
      </c>
      <c r="J48" s="5">
        <v>-2011</v>
      </c>
      <c r="K48" s="4" t="s">
        <v>1666</v>
      </c>
      <c r="L48" s="23">
        <v>0</v>
      </c>
      <c r="M48" s="12" t="s">
        <v>1416</v>
      </c>
      <c r="N48" s="52"/>
      <c r="O48" s="69" t="s">
        <v>2515</v>
      </c>
      <c r="P48" s="4" t="s">
        <v>355</v>
      </c>
      <c r="Q48" s="5">
        <v>-2011</v>
      </c>
      <c r="R48" s="4" t="s">
        <v>1656</v>
      </c>
      <c r="S48" s="23">
        <v>0</v>
      </c>
      <c r="T48" s="12" t="s">
        <v>1416</v>
      </c>
      <c r="U48" s="52"/>
      <c r="AB48" s="52"/>
    </row>
    <row r="49" spans="1:28" ht="15.75">
      <c r="A49" s="57" t="s">
        <v>2515</v>
      </c>
      <c r="B49" s="4" t="s">
        <v>1395</v>
      </c>
      <c r="C49" s="5">
        <v>-2011</v>
      </c>
      <c r="D49" s="4" t="s">
        <v>1653</v>
      </c>
      <c r="E49" s="23">
        <v>0</v>
      </c>
      <c r="F49" s="12" t="s">
        <v>1416</v>
      </c>
      <c r="G49" s="52"/>
      <c r="H49" s="69" t="s">
        <v>2515</v>
      </c>
      <c r="I49" s="4" t="s">
        <v>1700</v>
      </c>
      <c r="J49" s="5">
        <v>-2011</v>
      </c>
      <c r="K49" s="4" t="s">
        <v>1666</v>
      </c>
      <c r="L49" s="23">
        <v>0</v>
      </c>
      <c r="M49" s="12" t="s">
        <v>1416</v>
      </c>
      <c r="N49" s="52"/>
      <c r="O49" s="70"/>
      <c r="P49" s="83"/>
      <c r="Q49" s="77"/>
      <c r="R49" s="83"/>
      <c r="S49" s="84"/>
      <c r="T49" s="85"/>
      <c r="U49" s="52"/>
      <c r="AB49" s="52"/>
    </row>
    <row r="50" spans="1:28" ht="15.75">
      <c r="A50" s="57" t="s">
        <v>2515</v>
      </c>
      <c r="B50" s="4" t="s">
        <v>1392</v>
      </c>
      <c r="C50" s="5">
        <v>-2011</v>
      </c>
      <c r="D50" s="4" t="s">
        <v>1654</v>
      </c>
      <c r="E50" s="23">
        <v>0</v>
      </c>
      <c r="F50" s="12" t="s">
        <v>1416</v>
      </c>
      <c r="G50" s="52"/>
      <c r="H50" s="69" t="s">
        <v>2515</v>
      </c>
      <c r="I50" s="4" t="s">
        <v>1702</v>
      </c>
      <c r="J50" s="5">
        <v>-2011</v>
      </c>
      <c r="K50" s="4" t="s">
        <v>1747</v>
      </c>
      <c r="L50" s="23">
        <v>0</v>
      </c>
      <c r="M50" s="12" t="s">
        <v>1416</v>
      </c>
      <c r="N50" s="52"/>
      <c r="O50" s="70"/>
      <c r="P50" s="83"/>
      <c r="Q50" s="77"/>
      <c r="R50" s="83"/>
      <c r="S50" s="84"/>
      <c r="T50" s="85"/>
      <c r="U50" s="52"/>
      <c r="AB50" s="52"/>
    </row>
    <row r="51" spans="1:28" ht="15.75">
      <c r="A51" s="57"/>
      <c r="B51" s="64" t="s">
        <v>2180</v>
      </c>
      <c r="C51" s="65">
        <v>-2011</v>
      </c>
      <c r="D51" s="64" t="s">
        <v>1654</v>
      </c>
      <c r="E51" s="66">
        <v>0</v>
      </c>
      <c r="F51" s="67" t="s">
        <v>1416</v>
      </c>
      <c r="G51" s="52"/>
      <c r="I51" s="64" t="s">
        <v>2184</v>
      </c>
      <c r="J51" s="65">
        <v>-2011</v>
      </c>
      <c r="K51" s="64" t="s">
        <v>1747</v>
      </c>
      <c r="L51" s="66">
        <v>0</v>
      </c>
      <c r="M51" s="67" t="s">
        <v>2</v>
      </c>
      <c r="N51" s="52"/>
      <c r="O51" s="70"/>
      <c r="P51" s="83"/>
      <c r="Q51" s="77"/>
      <c r="R51" s="83"/>
      <c r="S51" s="84"/>
      <c r="T51" s="85"/>
      <c r="U51" s="52"/>
      <c r="AB51" s="52"/>
    </row>
    <row r="52" spans="1:28" ht="15.75">
      <c r="A52" s="57" t="s">
        <v>2515</v>
      </c>
      <c r="B52" s="4" t="s">
        <v>1387</v>
      </c>
      <c r="C52" s="5">
        <v>-2011</v>
      </c>
      <c r="D52" s="4" t="s">
        <v>1655</v>
      </c>
      <c r="E52" s="23">
        <v>0</v>
      </c>
      <c r="F52" s="12" t="s">
        <v>1416</v>
      </c>
      <c r="G52" s="52"/>
      <c r="N52" s="52"/>
      <c r="O52" s="70"/>
      <c r="P52" s="83"/>
      <c r="Q52" s="77"/>
      <c r="R52" s="83"/>
      <c r="S52" s="84"/>
      <c r="T52" s="85"/>
      <c r="U52" s="52"/>
      <c r="AB52" s="52"/>
    </row>
    <row r="53" spans="1:28" ht="15.75">
      <c r="A53" s="57" t="s">
        <v>2515</v>
      </c>
      <c r="B53" s="4" t="s">
        <v>1399</v>
      </c>
      <c r="C53" s="5">
        <v>-2011</v>
      </c>
      <c r="D53" s="4" t="s">
        <v>1655</v>
      </c>
      <c r="E53" s="23">
        <v>0</v>
      </c>
      <c r="F53" s="12" t="s">
        <v>1416</v>
      </c>
      <c r="G53" s="52"/>
      <c r="N53" s="52"/>
      <c r="O53" s="70"/>
      <c r="P53" s="83"/>
      <c r="Q53" s="77"/>
      <c r="R53" s="83"/>
      <c r="S53" s="84"/>
      <c r="T53" s="85"/>
      <c r="U53" s="52"/>
      <c r="AB53" s="52"/>
    </row>
    <row r="54" spans="1:28" ht="15.75">
      <c r="A54" s="57" t="s">
        <v>2515</v>
      </c>
      <c r="B54" s="4" t="s">
        <v>1400</v>
      </c>
      <c r="C54" s="5">
        <v>-2011</v>
      </c>
      <c r="D54" s="4" t="s">
        <v>1655</v>
      </c>
      <c r="E54" s="23">
        <v>0</v>
      </c>
      <c r="F54" s="12" t="s">
        <v>1416</v>
      </c>
      <c r="G54" s="52"/>
      <c r="N54" s="52"/>
      <c r="O54" s="70"/>
      <c r="P54" s="83"/>
      <c r="Q54" s="77"/>
      <c r="R54" s="83"/>
      <c r="S54" s="84"/>
      <c r="T54" s="85"/>
      <c r="U54" s="52"/>
      <c r="AB54" s="52"/>
    </row>
    <row r="55" spans="1:28" ht="15.75">
      <c r="A55" s="57" t="s">
        <v>2515</v>
      </c>
      <c r="B55" s="4" t="s">
        <v>1410</v>
      </c>
      <c r="C55" s="5">
        <v>-2011</v>
      </c>
      <c r="D55" s="4" t="s">
        <v>1655</v>
      </c>
      <c r="E55" s="23">
        <v>0</v>
      </c>
      <c r="F55" s="12" t="s">
        <v>1416</v>
      </c>
      <c r="G55" s="52"/>
      <c r="N55" s="52"/>
      <c r="O55" s="70"/>
      <c r="P55" s="83"/>
      <c r="Q55" s="77"/>
      <c r="R55" s="83"/>
      <c r="S55" s="84"/>
      <c r="T55" s="85"/>
      <c r="U55" s="52"/>
      <c r="AB55" s="52"/>
    </row>
    <row r="56" spans="1:28" ht="15.75">
      <c r="A56" s="57" t="s">
        <v>2515</v>
      </c>
      <c r="B56" s="4" t="s">
        <v>1393</v>
      </c>
      <c r="C56" s="5">
        <v>-2011</v>
      </c>
      <c r="D56" s="4" t="s">
        <v>1656</v>
      </c>
      <c r="E56" s="23">
        <v>0</v>
      </c>
      <c r="F56" s="12" t="s">
        <v>1416</v>
      </c>
      <c r="G56" s="52"/>
      <c r="N56" s="52"/>
      <c r="O56" s="70"/>
      <c r="P56" s="83"/>
      <c r="Q56" s="77"/>
      <c r="R56" s="83"/>
      <c r="S56" s="84"/>
      <c r="T56" s="85"/>
      <c r="U56" s="52"/>
      <c r="AB56" s="52"/>
    </row>
    <row r="57" spans="1:28" ht="15.75">
      <c r="A57" s="57" t="s">
        <v>2515</v>
      </c>
      <c r="B57" s="4" t="s">
        <v>1396</v>
      </c>
      <c r="C57" s="5">
        <v>-2011</v>
      </c>
      <c r="D57" s="4" t="s">
        <v>1656</v>
      </c>
      <c r="E57" s="23">
        <v>0</v>
      </c>
      <c r="F57" s="12" t="s">
        <v>1416</v>
      </c>
      <c r="G57" s="52"/>
      <c r="N57" s="52"/>
      <c r="O57" s="70"/>
      <c r="P57" s="83"/>
      <c r="Q57" s="77"/>
      <c r="R57" s="83"/>
      <c r="S57" s="84"/>
      <c r="T57" s="85"/>
      <c r="U57" s="52"/>
      <c r="AB57" s="52"/>
    </row>
    <row r="58" spans="1:28" ht="15.75">
      <c r="A58" s="57" t="s">
        <v>2515</v>
      </c>
      <c r="B58" s="4" t="s">
        <v>1397</v>
      </c>
      <c r="C58" s="5">
        <v>-2011</v>
      </c>
      <c r="D58" s="4" t="s">
        <v>1656</v>
      </c>
      <c r="E58" s="23">
        <v>0</v>
      </c>
      <c r="F58" s="12" t="s">
        <v>1416</v>
      </c>
      <c r="G58" s="52"/>
      <c r="N58" s="52"/>
      <c r="O58" s="70"/>
      <c r="P58" s="83"/>
      <c r="Q58" s="77"/>
      <c r="R58" s="83"/>
      <c r="S58" s="84"/>
      <c r="T58" s="85"/>
      <c r="U58" s="52"/>
      <c r="AB58" s="52"/>
    </row>
    <row r="59" spans="1:28" ht="15.75">
      <c r="A59" s="57" t="s">
        <v>2515</v>
      </c>
      <c r="B59" s="4" t="s">
        <v>1402</v>
      </c>
      <c r="C59" s="5">
        <v>-2011</v>
      </c>
      <c r="D59" s="4" t="s">
        <v>1656</v>
      </c>
      <c r="E59" s="23">
        <v>0</v>
      </c>
      <c r="F59" s="12" t="s">
        <v>1416</v>
      </c>
      <c r="G59" s="52"/>
      <c r="N59" s="52"/>
      <c r="O59" s="70"/>
      <c r="P59" s="83"/>
      <c r="Q59" s="77"/>
      <c r="R59" s="83"/>
      <c r="S59" s="84"/>
      <c r="T59" s="85"/>
      <c r="U59" s="52"/>
      <c r="AB59" s="52"/>
    </row>
    <row r="60" spans="1:28" ht="15.75">
      <c r="A60" s="57" t="s">
        <v>2515</v>
      </c>
      <c r="B60" s="4" t="s">
        <v>1403</v>
      </c>
      <c r="C60" s="5">
        <v>-2011</v>
      </c>
      <c r="D60" s="4" t="s">
        <v>1656</v>
      </c>
      <c r="E60" s="23">
        <v>0</v>
      </c>
      <c r="F60" s="12" t="s">
        <v>1416</v>
      </c>
      <c r="G60" s="52"/>
      <c r="N60" s="52"/>
      <c r="O60" s="70"/>
      <c r="P60" s="83"/>
      <c r="Q60" s="77"/>
      <c r="R60" s="83"/>
      <c r="S60" s="84"/>
      <c r="T60" s="85"/>
      <c r="U60" s="52"/>
      <c r="AB60" s="52"/>
    </row>
    <row r="61" spans="1:28" ht="15.75">
      <c r="A61" s="57"/>
      <c r="B61" s="4"/>
      <c r="C61" s="5"/>
      <c r="D61" s="4"/>
      <c r="E61" s="23"/>
      <c r="F61" s="12"/>
      <c r="G61" s="52"/>
      <c r="N61" s="52"/>
      <c r="O61" s="70"/>
      <c r="P61" s="83"/>
      <c r="Q61" s="77"/>
      <c r="R61" s="83"/>
      <c r="S61" s="84"/>
      <c r="T61" s="85"/>
      <c r="U61" s="52"/>
      <c r="AB61" s="52"/>
    </row>
    <row r="62" spans="7:28" ht="15.75">
      <c r="G62" s="52"/>
      <c r="N62" s="52"/>
      <c r="P62" s="83"/>
      <c r="Q62" s="77"/>
      <c r="R62" s="83"/>
      <c r="S62" s="84"/>
      <c r="T62" s="85"/>
      <c r="U62" s="52"/>
      <c r="AB62" s="52"/>
    </row>
    <row r="63" spans="7:28" ht="12.75">
      <c r="G63" s="52"/>
      <c r="N63" s="52"/>
      <c r="U63" s="52"/>
      <c r="AB63" s="52"/>
    </row>
    <row r="64" spans="2:28" ht="12.75">
      <c r="B64" s="63"/>
      <c r="C64" s="63"/>
      <c r="D64" s="63"/>
      <c r="E64" s="63"/>
      <c r="F64" s="63"/>
      <c r="G64" s="52"/>
      <c r="I64" s="63"/>
      <c r="J64" s="63"/>
      <c r="K64" s="63"/>
      <c r="L64" s="63"/>
      <c r="M64" s="63"/>
      <c r="N64" s="52"/>
      <c r="P64" s="63"/>
      <c r="Q64" s="63"/>
      <c r="R64" s="63"/>
      <c r="S64" s="63"/>
      <c r="T64" s="63"/>
      <c r="U64" s="52"/>
      <c r="W64" s="63"/>
      <c r="X64" s="63"/>
      <c r="Y64" s="63"/>
      <c r="Z64" s="63"/>
      <c r="AA64" s="63"/>
      <c r="AB64" s="52"/>
    </row>
    <row r="65" spans="2:28" ht="18.75">
      <c r="B65" s="7" t="s">
        <v>928</v>
      </c>
      <c r="C65" s="6"/>
      <c r="D65" s="6"/>
      <c r="E65" s="6"/>
      <c r="F65" s="6"/>
      <c r="G65" s="52"/>
      <c r="I65" s="7" t="s">
        <v>1661</v>
      </c>
      <c r="J65" s="7"/>
      <c r="K65" s="7"/>
      <c r="L65" s="7"/>
      <c r="M65" s="7"/>
      <c r="N65" s="52"/>
      <c r="P65" s="7" t="s">
        <v>1658</v>
      </c>
      <c r="Q65" s="27"/>
      <c r="R65" s="27"/>
      <c r="S65" s="27"/>
      <c r="T65" s="27"/>
      <c r="U65" s="52"/>
      <c r="W65" s="7" t="s">
        <v>1974</v>
      </c>
      <c r="AB65" s="52"/>
    </row>
    <row r="66" spans="2:28" ht="15.75">
      <c r="B66" s="3" t="s">
        <v>1645</v>
      </c>
      <c r="C66" s="3" t="s">
        <v>1646</v>
      </c>
      <c r="D66" s="3" t="s">
        <v>1647</v>
      </c>
      <c r="E66" s="12" t="s">
        <v>1415</v>
      </c>
      <c r="F66" s="3" t="s">
        <v>1648</v>
      </c>
      <c r="G66" s="52"/>
      <c r="I66" s="3" t="s">
        <v>1645</v>
      </c>
      <c r="J66" s="3" t="s">
        <v>1646</v>
      </c>
      <c r="K66" s="3" t="s">
        <v>1647</v>
      </c>
      <c r="L66" s="12" t="s">
        <v>1415</v>
      </c>
      <c r="M66" s="3" t="s">
        <v>1648</v>
      </c>
      <c r="N66" s="52"/>
      <c r="P66" s="3" t="s">
        <v>1645</v>
      </c>
      <c r="Q66" s="3" t="s">
        <v>1646</v>
      </c>
      <c r="R66" s="3" t="s">
        <v>1647</v>
      </c>
      <c r="S66" s="3" t="s">
        <v>1415</v>
      </c>
      <c r="T66" s="3" t="s">
        <v>1648</v>
      </c>
      <c r="U66" s="52"/>
      <c r="W66" s="3"/>
      <c r="X66" s="3"/>
      <c r="Y66" s="3"/>
      <c r="Z66" s="12"/>
      <c r="AA66" s="3"/>
      <c r="AB66" s="52"/>
    </row>
    <row r="67" spans="1:28" ht="15.75">
      <c r="A67" s="57" t="s">
        <v>2515</v>
      </c>
      <c r="B67" s="4" t="s">
        <v>1743</v>
      </c>
      <c r="C67" s="5">
        <v>-2011</v>
      </c>
      <c r="D67" s="4" t="s">
        <v>1649</v>
      </c>
      <c r="E67" s="23">
        <v>0</v>
      </c>
      <c r="F67" s="12" t="s">
        <v>1416</v>
      </c>
      <c r="G67" s="52"/>
      <c r="H67" s="69" t="s">
        <v>2515</v>
      </c>
      <c r="I67" s="4" t="s">
        <v>1773</v>
      </c>
      <c r="J67" s="5">
        <v>-2011</v>
      </c>
      <c r="K67" s="4" t="s">
        <v>1652</v>
      </c>
      <c r="L67" s="23">
        <v>0</v>
      </c>
      <c r="M67" s="12" t="s">
        <v>1416</v>
      </c>
      <c r="N67" s="52"/>
      <c r="O67" s="69"/>
      <c r="P67" s="64" t="s">
        <v>1744</v>
      </c>
      <c r="Q67" s="65">
        <v>-2011</v>
      </c>
      <c r="R67" s="64" t="s">
        <v>1650</v>
      </c>
      <c r="S67" s="66">
        <v>0</v>
      </c>
      <c r="T67" s="67" t="s">
        <v>1811</v>
      </c>
      <c r="U67" s="52"/>
      <c r="AB67" s="52"/>
    </row>
    <row r="68" spans="1:28" ht="15.75">
      <c r="A68" s="57" t="s">
        <v>2515</v>
      </c>
      <c r="B68" s="4" t="s">
        <v>1731</v>
      </c>
      <c r="C68" s="5">
        <v>-2011</v>
      </c>
      <c r="D68" s="4" t="s">
        <v>1653</v>
      </c>
      <c r="E68" s="23">
        <v>0</v>
      </c>
      <c r="F68" s="12" t="s">
        <v>1416</v>
      </c>
      <c r="G68" s="52"/>
      <c r="H68" s="69" t="s">
        <v>2515</v>
      </c>
      <c r="I68" s="4" t="s">
        <v>1772</v>
      </c>
      <c r="J68" s="5">
        <v>-2011</v>
      </c>
      <c r="K68" s="4" t="s">
        <v>1654</v>
      </c>
      <c r="L68" s="23">
        <v>0</v>
      </c>
      <c r="M68" s="12" t="s">
        <v>1416</v>
      </c>
      <c r="N68" s="52"/>
      <c r="P68" s="64" t="s">
        <v>2164</v>
      </c>
      <c r="Q68" s="65">
        <v>-2011</v>
      </c>
      <c r="R68" s="64" t="s">
        <v>1650</v>
      </c>
      <c r="S68" s="66">
        <v>0</v>
      </c>
      <c r="T68" s="67" t="s">
        <v>1416</v>
      </c>
      <c r="U68" s="52"/>
      <c r="AB68" s="52"/>
    </row>
    <row r="69" spans="1:28" ht="15.75">
      <c r="A69" s="57" t="s">
        <v>2515</v>
      </c>
      <c r="B69" s="4" t="s">
        <v>1745</v>
      </c>
      <c r="C69" s="5">
        <v>-2011</v>
      </c>
      <c r="D69" s="4" t="s">
        <v>1654</v>
      </c>
      <c r="E69" s="23">
        <v>0</v>
      </c>
      <c r="F69" s="12" t="s">
        <v>1416</v>
      </c>
      <c r="G69" s="52"/>
      <c r="H69" s="69" t="s">
        <v>2515</v>
      </c>
      <c r="I69" s="4" t="s">
        <v>1775</v>
      </c>
      <c r="J69" s="5">
        <v>-2011</v>
      </c>
      <c r="K69" s="4" t="s">
        <v>1654</v>
      </c>
      <c r="L69" s="23">
        <v>0</v>
      </c>
      <c r="M69" s="12" t="s">
        <v>1416</v>
      </c>
      <c r="N69" s="52"/>
      <c r="O69" s="69" t="s">
        <v>2515</v>
      </c>
      <c r="P69" s="4" t="s">
        <v>1680</v>
      </c>
      <c r="Q69" s="5">
        <v>-2011</v>
      </c>
      <c r="R69" s="4" t="s">
        <v>1655</v>
      </c>
      <c r="S69" s="23">
        <v>0</v>
      </c>
      <c r="T69" s="12" t="s">
        <v>1416</v>
      </c>
      <c r="U69" s="52"/>
      <c r="AB69" s="52"/>
    </row>
    <row r="70" spans="1:28" ht="15.75">
      <c r="A70" s="57" t="s">
        <v>2515</v>
      </c>
      <c r="B70" s="4" t="s">
        <v>1742</v>
      </c>
      <c r="C70" s="5">
        <v>-2011</v>
      </c>
      <c r="D70" s="4" t="s">
        <v>1654</v>
      </c>
      <c r="E70" s="23">
        <v>0</v>
      </c>
      <c r="F70" s="12" t="s">
        <v>1416</v>
      </c>
      <c r="G70" s="52"/>
      <c r="H70" s="69" t="s">
        <v>2515</v>
      </c>
      <c r="I70" s="4" t="s">
        <v>1770</v>
      </c>
      <c r="J70" s="5">
        <v>-2011</v>
      </c>
      <c r="K70" s="4" t="s">
        <v>1655</v>
      </c>
      <c r="L70" s="23">
        <v>0</v>
      </c>
      <c r="M70" s="12" t="s">
        <v>1416</v>
      </c>
      <c r="N70" s="52"/>
      <c r="O70" s="69" t="s">
        <v>2515</v>
      </c>
      <c r="P70" s="4" t="s">
        <v>1681</v>
      </c>
      <c r="Q70" s="5">
        <v>-2011</v>
      </c>
      <c r="R70" s="4" t="s">
        <v>1655</v>
      </c>
      <c r="S70" s="23">
        <v>0</v>
      </c>
      <c r="T70" s="12" t="s">
        <v>1416</v>
      </c>
      <c r="U70" s="52"/>
      <c r="AB70" s="52"/>
    </row>
    <row r="71" spans="1:28" ht="15.75">
      <c r="A71" s="57" t="s">
        <v>2515</v>
      </c>
      <c r="B71" s="4" t="s">
        <v>1733</v>
      </c>
      <c r="C71" s="5">
        <v>-2011</v>
      </c>
      <c r="D71" s="4" t="s">
        <v>1654</v>
      </c>
      <c r="E71" s="23">
        <v>0</v>
      </c>
      <c r="F71" s="12" t="s">
        <v>1416</v>
      </c>
      <c r="G71" s="52"/>
      <c r="H71" s="69"/>
      <c r="N71" s="52"/>
      <c r="P71" s="64" t="s">
        <v>1368</v>
      </c>
      <c r="Q71" s="65">
        <v>-2011</v>
      </c>
      <c r="R71" s="64" t="s">
        <v>1655</v>
      </c>
      <c r="S71" s="66">
        <v>0</v>
      </c>
      <c r="T71" s="67" t="s">
        <v>1236</v>
      </c>
      <c r="U71" s="52"/>
      <c r="AB71" s="52"/>
    </row>
    <row r="72" spans="1:28" ht="15.75">
      <c r="A72" s="112"/>
      <c r="B72" s="64" t="s">
        <v>2182</v>
      </c>
      <c r="C72" s="65">
        <v>-2011</v>
      </c>
      <c r="D72" s="64" t="s">
        <v>1657</v>
      </c>
      <c r="E72" s="66">
        <v>0</v>
      </c>
      <c r="F72" s="67" t="s">
        <v>1416</v>
      </c>
      <c r="G72" s="52"/>
      <c r="I72" s="62"/>
      <c r="J72" s="62"/>
      <c r="K72" s="62"/>
      <c r="L72" s="62"/>
      <c r="M72" s="62"/>
      <c r="N72" s="52"/>
      <c r="O72" s="69" t="s">
        <v>2515</v>
      </c>
      <c r="P72" s="4" t="s">
        <v>1685</v>
      </c>
      <c r="Q72" s="5">
        <v>-2011</v>
      </c>
      <c r="R72" s="4" t="s">
        <v>1656</v>
      </c>
      <c r="S72" s="23">
        <v>0</v>
      </c>
      <c r="T72" s="12" t="s">
        <v>1416</v>
      </c>
      <c r="U72" s="52"/>
      <c r="AB72" s="52"/>
    </row>
    <row r="73" spans="1:28" ht="15.75">
      <c r="A73" s="57"/>
      <c r="B73" s="4"/>
      <c r="C73" s="5"/>
      <c r="D73" s="4"/>
      <c r="E73" s="23"/>
      <c r="F73" s="12"/>
      <c r="G73" s="52"/>
      <c r="N73" s="52"/>
      <c r="O73" s="69" t="s">
        <v>2515</v>
      </c>
      <c r="P73" s="4" t="s">
        <v>1683</v>
      </c>
      <c r="Q73" s="5">
        <v>-2011</v>
      </c>
      <c r="R73" s="4" t="s">
        <v>1747</v>
      </c>
      <c r="S73" s="23">
        <v>0</v>
      </c>
      <c r="T73" s="12" t="s">
        <v>1416</v>
      </c>
      <c r="U73" s="52"/>
      <c r="AB73" s="52"/>
    </row>
    <row r="74" spans="1:28" ht="15.75">
      <c r="A74" s="57"/>
      <c r="B74" s="4"/>
      <c r="C74" s="5"/>
      <c r="D74" s="4"/>
      <c r="E74" s="23"/>
      <c r="F74" s="12"/>
      <c r="G74" s="52"/>
      <c r="N74" s="52"/>
      <c r="P74" s="64" t="s">
        <v>1363</v>
      </c>
      <c r="Q74" s="65">
        <v>-2011</v>
      </c>
      <c r="R74" s="64" t="s">
        <v>1650</v>
      </c>
      <c r="S74" s="66">
        <v>0</v>
      </c>
      <c r="T74" s="67" t="s">
        <v>1236</v>
      </c>
      <c r="U74" s="52"/>
      <c r="AB74" s="52"/>
    </row>
    <row r="75" spans="1:28" ht="15.75">
      <c r="A75" s="57"/>
      <c r="B75" s="4"/>
      <c r="C75" s="5"/>
      <c r="D75" s="4"/>
      <c r="E75" s="23"/>
      <c r="F75" s="12"/>
      <c r="G75" s="52"/>
      <c r="N75" s="52"/>
      <c r="P75" s="83"/>
      <c r="Q75" s="77"/>
      <c r="R75" s="83"/>
      <c r="S75" s="84"/>
      <c r="T75" s="85"/>
      <c r="U75" s="52"/>
      <c r="AB75" s="52"/>
    </row>
    <row r="76" spans="1:28" ht="15.75">
      <c r="A76" s="57"/>
      <c r="B76" s="4"/>
      <c r="C76" s="5"/>
      <c r="D76" s="4"/>
      <c r="E76" s="23"/>
      <c r="F76" s="12"/>
      <c r="G76" s="52"/>
      <c r="N76" s="52"/>
      <c r="P76" s="83"/>
      <c r="Q76" s="77"/>
      <c r="R76" s="83"/>
      <c r="S76" s="84"/>
      <c r="T76" s="85"/>
      <c r="U76" s="52"/>
      <c r="AB76" s="52"/>
    </row>
    <row r="77" spans="7:28" ht="15.75">
      <c r="G77" s="52"/>
      <c r="N77" s="52"/>
      <c r="P77" s="83"/>
      <c r="Q77" s="77"/>
      <c r="R77" s="83"/>
      <c r="S77" s="84"/>
      <c r="T77" s="85"/>
      <c r="U77" s="52"/>
      <c r="AB77" s="52"/>
    </row>
    <row r="78" spans="7:28" ht="15.75">
      <c r="G78" s="52"/>
      <c r="N78" s="52"/>
      <c r="P78" s="83"/>
      <c r="Q78" s="77"/>
      <c r="R78" s="83"/>
      <c r="S78" s="84"/>
      <c r="T78" s="85"/>
      <c r="U78" s="52"/>
      <c r="AB78" s="52"/>
    </row>
    <row r="79" spans="7:28" ht="12.75">
      <c r="G79" s="52"/>
      <c r="N79" s="52"/>
      <c r="U79" s="52"/>
      <c r="AB79" s="52"/>
    </row>
    <row r="80" spans="2:28" ht="12.75">
      <c r="B80" s="63"/>
      <c r="C80" s="63"/>
      <c r="D80" s="63"/>
      <c r="E80" s="63"/>
      <c r="F80" s="63"/>
      <c r="G80" s="52"/>
      <c r="I80" s="63"/>
      <c r="J80" s="63"/>
      <c r="K80" s="63"/>
      <c r="L80" s="63"/>
      <c r="M80" s="63"/>
      <c r="N80" s="52"/>
      <c r="P80" s="63"/>
      <c r="Q80" s="63"/>
      <c r="R80" s="63"/>
      <c r="S80" s="63"/>
      <c r="T80" s="63"/>
      <c r="U80" s="52"/>
      <c r="W80" s="63"/>
      <c r="X80" s="63"/>
      <c r="Y80" s="63"/>
      <c r="Z80" s="63"/>
      <c r="AA80" s="63"/>
      <c r="AB80" s="52"/>
    </row>
    <row r="83" ht="12.75">
      <c r="C83" s="57" t="s">
        <v>2516</v>
      </c>
    </row>
    <row r="84" spans="3:4" ht="12.75">
      <c r="C84" s="71" t="s">
        <v>2515</v>
      </c>
      <c r="D84" s="57" t="s">
        <v>2517</v>
      </c>
    </row>
    <row r="85" spans="3:4" ht="12.75">
      <c r="C85" s="72"/>
      <c r="D85" t="s">
        <v>2518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X332"/>
  <sheetViews>
    <sheetView zoomScalePageLayoutView="0" workbookViewId="0" topLeftCell="A60">
      <selection activeCell="D80" sqref="D80"/>
    </sheetView>
  </sheetViews>
  <sheetFormatPr defaultColWidth="9.140625" defaultRowHeight="12.75"/>
  <cols>
    <col min="1" max="1" width="7.57421875" style="92" bestFit="1" customWidth="1"/>
    <col min="2" max="2" width="5.421875" style="92" bestFit="1" customWidth="1"/>
    <col min="3" max="3" width="37.140625" style="92" customWidth="1"/>
    <col min="4" max="4" width="68.421875" style="93" customWidth="1"/>
    <col min="5" max="5" width="67.7109375" style="94" customWidth="1"/>
    <col min="6" max="6" width="9.140625" style="92" customWidth="1"/>
    <col min="7" max="7" width="14.7109375" style="92" customWidth="1"/>
    <col min="8" max="8" width="35.8515625" style="92" customWidth="1"/>
    <col min="9" max="15" width="9.140625" style="92" customWidth="1"/>
    <col min="16" max="16" width="13.7109375" style="92" customWidth="1"/>
    <col min="17" max="16384" width="9.140625" style="92" customWidth="1"/>
  </cols>
  <sheetData>
    <row r="2" spans="1:24" ht="15.75">
      <c r="A2" s="95" t="s">
        <v>1272</v>
      </c>
      <c r="B2" s="95" t="s">
        <v>1273</v>
      </c>
      <c r="C2" s="95" t="s">
        <v>1274</v>
      </c>
      <c r="D2" s="95" t="s">
        <v>1275</v>
      </c>
      <c r="E2" s="95" t="s">
        <v>1276</v>
      </c>
      <c r="G2" s="108" t="s">
        <v>1282</v>
      </c>
      <c r="H2" s="94"/>
      <c r="I2" s="94"/>
      <c r="J2" s="94"/>
      <c r="K2" s="94"/>
      <c r="L2" s="94"/>
      <c r="M2" s="94"/>
      <c r="N2" s="94"/>
      <c r="O2" s="94"/>
      <c r="P2" s="94"/>
      <c r="Q2" s="94"/>
      <c r="R2" s="94"/>
      <c r="S2" s="94"/>
      <c r="T2" s="94"/>
      <c r="U2" s="94"/>
      <c r="V2" s="94"/>
      <c r="W2" s="94"/>
      <c r="X2" s="94"/>
    </row>
    <row r="3" spans="1:24" ht="15.75">
      <c r="A3" s="94">
        <v>1</v>
      </c>
      <c r="B3" s="94">
        <v>1</v>
      </c>
      <c r="C3" s="94" t="s">
        <v>1891</v>
      </c>
      <c r="D3" s="94" t="s">
        <v>1815</v>
      </c>
      <c r="G3" s="96" t="s">
        <v>1279</v>
      </c>
      <c r="I3" s="94"/>
      <c r="J3" s="94"/>
      <c r="K3" s="94"/>
      <c r="L3" s="96"/>
      <c r="M3" s="94"/>
      <c r="N3" s="94"/>
      <c r="O3" s="94"/>
      <c r="P3" s="94"/>
      <c r="Q3" s="94"/>
      <c r="R3" s="94"/>
      <c r="S3" s="94"/>
      <c r="T3" s="94"/>
      <c r="U3" s="94"/>
      <c r="V3" s="94"/>
      <c r="W3" s="94"/>
      <c r="X3" s="94"/>
    </row>
    <row r="4" spans="1:24" ht="15.75">
      <c r="A4" s="94">
        <v>1</v>
      </c>
      <c r="B4" s="94">
        <v>2</v>
      </c>
      <c r="C4" s="94" t="s">
        <v>1892</v>
      </c>
      <c r="D4" s="94" t="s">
        <v>1816</v>
      </c>
      <c r="G4" s="97"/>
      <c r="H4" s="98"/>
      <c r="I4" s="97"/>
      <c r="J4" s="97"/>
      <c r="K4" s="97"/>
      <c r="L4" s="97"/>
      <c r="T4" s="97"/>
      <c r="U4" s="94"/>
      <c r="V4" s="94"/>
      <c r="W4" s="94"/>
      <c r="X4" s="94"/>
    </row>
    <row r="5" spans="1:24" ht="15.75">
      <c r="A5" s="94">
        <v>1</v>
      </c>
      <c r="B5" s="94">
        <v>3</v>
      </c>
      <c r="C5" s="94" t="s">
        <v>1817</v>
      </c>
      <c r="D5" s="94" t="s">
        <v>1818</v>
      </c>
      <c r="G5" s="97">
        <v>1</v>
      </c>
      <c r="H5" s="98" t="s">
        <v>46</v>
      </c>
      <c r="I5" s="97">
        <v>44</v>
      </c>
      <c r="J5" s="97">
        <v>118</v>
      </c>
      <c r="K5" s="99">
        <v>0.272</v>
      </c>
      <c r="L5" s="97"/>
      <c r="T5" s="97"/>
      <c r="U5" s="94"/>
      <c r="V5" s="94"/>
      <c r="W5" s="94"/>
      <c r="X5" s="94"/>
    </row>
    <row r="6" spans="1:24" ht="15.75">
      <c r="A6" s="94">
        <v>1</v>
      </c>
      <c r="B6" s="94">
        <v>4</v>
      </c>
      <c r="C6" s="94" t="s">
        <v>1819</v>
      </c>
      <c r="D6" s="94" t="s">
        <v>1820</v>
      </c>
      <c r="G6" s="97">
        <v>2</v>
      </c>
      <c r="H6" s="98" t="s">
        <v>1905</v>
      </c>
      <c r="I6" s="97">
        <v>53</v>
      </c>
      <c r="J6" s="97">
        <v>109</v>
      </c>
      <c r="K6" s="99">
        <v>0.327</v>
      </c>
      <c r="L6" s="97"/>
      <c r="T6" s="97"/>
      <c r="U6" s="94"/>
      <c r="V6" s="94"/>
      <c r="W6" s="94"/>
      <c r="X6" s="94"/>
    </row>
    <row r="7" spans="1:24" ht="15.75">
      <c r="A7" s="94">
        <v>1</v>
      </c>
      <c r="B7" s="94">
        <v>5</v>
      </c>
      <c r="C7" s="94" t="s">
        <v>1895</v>
      </c>
      <c r="D7" s="94" t="s">
        <v>1821</v>
      </c>
      <c r="G7" s="97">
        <v>3</v>
      </c>
      <c r="H7" s="98" t="s">
        <v>2388</v>
      </c>
      <c r="I7" s="97">
        <v>68</v>
      </c>
      <c r="J7" s="97">
        <v>94</v>
      </c>
      <c r="K7" s="99">
        <v>0.42</v>
      </c>
      <c r="L7" s="97"/>
      <c r="T7" s="97"/>
      <c r="U7" s="94"/>
      <c r="V7" s="94"/>
      <c r="W7" s="94"/>
      <c r="X7" s="94"/>
    </row>
    <row r="8" spans="1:24" ht="15.75">
      <c r="A8" s="94">
        <v>1</v>
      </c>
      <c r="B8" s="94">
        <v>6</v>
      </c>
      <c r="C8" s="94" t="s">
        <v>1896</v>
      </c>
      <c r="D8" s="94" t="s">
        <v>1822</v>
      </c>
      <c r="G8" s="97">
        <v>4</v>
      </c>
      <c r="H8" s="98" t="s">
        <v>1660</v>
      </c>
      <c r="I8" s="97">
        <v>70</v>
      </c>
      <c r="J8" s="97">
        <v>92</v>
      </c>
      <c r="K8" s="99">
        <v>0.432</v>
      </c>
      <c r="L8" s="97"/>
      <c r="T8" s="97"/>
      <c r="U8" s="94"/>
      <c r="V8" s="94"/>
      <c r="W8" s="94"/>
      <c r="X8" s="94"/>
    </row>
    <row r="9" spans="1:24" ht="15.75">
      <c r="A9" s="94">
        <v>1</v>
      </c>
      <c r="B9" s="94">
        <v>7</v>
      </c>
      <c r="C9" s="94" t="s">
        <v>1897</v>
      </c>
      <c r="D9" s="94" t="s">
        <v>1823</v>
      </c>
      <c r="G9" s="97">
        <v>5</v>
      </c>
      <c r="H9" s="98" t="s">
        <v>1669</v>
      </c>
      <c r="I9" s="97">
        <v>72</v>
      </c>
      <c r="J9" s="97">
        <v>90</v>
      </c>
      <c r="K9" s="99">
        <v>0.444</v>
      </c>
      <c r="L9" s="97"/>
      <c r="T9" s="97"/>
      <c r="U9" s="94"/>
      <c r="V9" s="94"/>
      <c r="W9" s="94"/>
      <c r="X9" s="94"/>
    </row>
    <row r="10" spans="1:24" ht="15.75">
      <c r="A10" s="94">
        <v>1</v>
      </c>
      <c r="B10" s="94">
        <v>8</v>
      </c>
      <c r="C10" s="94" t="s">
        <v>1898</v>
      </c>
      <c r="D10" s="94" t="s">
        <v>1824</v>
      </c>
      <c r="G10" s="97">
        <v>6</v>
      </c>
      <c r="H10" s="98" t="s">
        <v>1670</v>
      </c>
      <c r="I10" s="97">
        <v>74</v>
      </c>
      <c r="J10" s="97">
        <v>88</v>
      </c>
      <c r="K10" s="99">
        <v>0.457</v>
      </c>
      <c r="L10" s="97"/>
      <c r="T10" s="97"/>
      <c r="U10" s="94"/>
      <c r="V10" s="94"/>
      <c r="W10" s="94"/>
      <c r="X10" s="94"/>
    </row>
    <row r="11" spans="1:24" ht="15.75">
      <c r="A11" s="94">
        <v>1</v>
      </c>
      <c r="B11" s="94">
        <v>9</v>
      </c>
      <c r="C11" s="94" t="s">
        <v>1899</v>
      </c>
      <c r="D11" s="94" t="s">
        <v>1825</v>
      </c>
      <c r="G11" s="97">
        <v>7</v>
      </c>
      <c r="H11" s="98" t="s">
        <v>1665</v>
      </c>
      <c r="I11" s="97">
        <v>78</v>
      </c>
      <c r="J11" s="97">
        <v>84</v>
      </c>
      <c r="K11" s="99">
        <v>0.481</v>
      </c>
      <c r="L11" s="97"/>
      <c r="T11" s="97"/>
      <c r="U11" s="94"/>
      <c r="V11" s="94"/>
      <c r="W11" s="94"/>
      <c r="X11" s="94"/>
    </row>
    <row r="12" spans="1:24" ht="15.75">
      <c r="A12" s="94">
        <v>1</v>
      </c>
      <c r="B12" s="94">
        <v>10</v>
      </c>
      <c r="C12" s="94" t="s">
        <v>1900</v>
      </c>
      <c r="D12" s="94" t="s">
        <v>1826</v>
      </c>
      <c r="G12" s="97">
        <v>8</v>
      </c>
      <c r="H12" s="98" t="s">
        <v>1673</v>
      </c>
      <c r="I12" s="97">
        <v>84</v>
      </c>
      <c r="J12" s="97">
        <v>78</v>
      </c>
      <c r="K12" s="99">
        <v>0.519</v>
      </c>
      <c r="L12" s="97"/>
      <c r="T12" s="97"/>
      <c r="U12" s="94"/>
      <c r="V12" s="94"/>
      <c r="W12" s="94"/>
      <c r="X12" s="94"/>
    </row>
    <row r="13" spans="1:24" ht="15.75">
      <c r="A13" s="94">
        <v>1</v>
      </c>
      <c r="B13" s="94">
        <v>11</v>
      </c>
      <c r="C13" s="94" t="s">
        <v>1901</v>
      </c>
      <c r="D13" s="94" t="s">
        <v>1827</v>
      </c>
      <c r="G13" s="97">
        <v>9</v>
      </c>
      <c r="H13" s="98" t="s">
        <v>1658</v>
      </c>
      <c r="I13" s="97">
        <v>88</v>
      </c>
      <c r="J13" s="97">
        <v>74</v>
      </c>
      <c r="K13" s="99">
        <v>0.543</v>
      </c>
      <c r="L13" s="97"/>
      <c r="T13" s="97"/>
      <c r="U13" s="94"/>
      <c r="V13" s="94"/>
      <c r="W13" s="94"/>
      <c r="X13" s="94"/>
    </row>
    <row r="14" spans="1:24" ht="15.75">
      <c r="A14" s="94">
        <v>1</v>
      </c>
      <c r="B14" s="94">
        <v>12</v>
      </c>
      <c r="C14" s="94" t="s">
        <v>1904</v>
      </c>
      <c r="D14" s="94" t="s">
        <v>1828</v>
      </c>
      <c r="G14" s="97">
        <v>10</v>
      </c>
      <c r="H14" s="98" t="s">
        <v>1906</v>
      </c>
      <c r="I14" s="97">
        <v>89</v>
      </c>
      <c r="J14" s="97">
        <v>73</v>
      </c>
      <c r="K14" s="99">
        <v>0.549</v>
      </c>
      <c r="L14" s="97"/>
      <c r="T14" s="97"/>
      <c r="U14" s="94"/>
      <c r="V14" s="94"/>
      <c r="W14" s="94"/>
      <c r="X14" s="94"/>
    </row>
    <row r="15" spans="1:24" ht="15.75">
      <c r="A15" s="94">
        <v>1</v>
      </c>
      <c r="B15" s="94">
        <v>13</v>
      </c>
      <c r="C15" s="94" t="s">
        <v>1902</v>
      </c>
      <c r="D15" s="94" t="s">
        <v>1829</v>
      </c>
      <c r="G15" s="97">
        <v>11</v>
      </c>
      <c r="H15" s="98" t="s">
        <v>1674</v>
      </c>
      <c r="I15" s="97">
        <v>91</v>
      </c>
      <c r="J15" s="97">
        <v>71</v>
      </c>
      <c r="K15" s="99">
        <v>0.562</v>
      </c>
      <c r="L15" s="97"/>
      <c r="T15" s="97"/>
      <c r="U15" s="94"/>
      <c r="V15" s="94"/>
      <c r="W15" s="94"/>
      <c r="X15" s="94"/>
    </row>
    <row r="16" spans="1:24" ht="16.5" thickBot="1">
      <c r="A16" s="94">
        <v>1</v>
      </c>
      <c r="B16" s="94">
        <v>14</v>
      </c>
      <c r="C16" s="94" t="s">
        <v>1903</v>
      </c>
      <c r="D16" s="94" t="s">
        <v>1830</v>
      </c>
      <c r="E16" s="103"/>
      <c r="G16" s="97">
        <v>12</v>
      </c>
      <c r="H16" s="98" t="s">
        <v>1278</v>
      </c>
      <c r="I16" s="97">
        <v>93</v>
      </c>
      <c r="J16" s="97">
        <v>69</v>
      </c>
      <c r="K16" s="99">
        <v>0.574</v>
      </c>
      <c r="L16" s="97"/>
      <c r="T16" s="97"/>
      <c r="U16" s="94"/>
      <c r="V16" s="94"/>
      <c r="W16" s="94"/>
      <c r="X16" s="94"/>
    </row>
    <row r="17" spans="1:24" ht="15.75">
      <c r="A17" s="94">
        <v>2</v>
      </c>
      <c r="B17" s="94">
        <v>1</v>
      </c>
      <c r="C17" s="94" t="s">
        <v>1891</v>
      </c>
      <c r="D17" s="94" t="s">
        <v>1831</v>
      </c>
      <c r="G17" s="97">
        <v>13</v>
      </c>
      <c r="H17" s="98" t="s">
        <v>1671</v>
      </c>
      <c r="I17" s="97">
        <v>94</v>
      </c>
      <c r="J17" s="97">
        <v>68</v>
      </c>
      <c r="K17" s="99">
        <v>0.58</v>
      </c>
      <c r="L17" s="2">
        <f>+(984*984)/(984*984+792*792)</f>
        <v>0.6068592057761732</v>
      </c>
      <c r="T17" s="97"/>
      <c r="U17" s="94"/>
      <c r="V17" s="94"/>
      <c r="W17" s="94"/>
      <c r="X17" s="94"/>
    </row>
    <row r="18" spans="1:24" ht="15.75">
      <c r="A18" s="94">
        <v>2</v>
      </c>
      <c r="B18" s="94">
        <v>2</v>
      </c>
      <c r="C18" s="94" t="s">
        <v>1892</v>
      </c>
      <c r="D18" s="94" t="s">
        <v>1832</v>
      </c>
      <c r="G18" s="97">
        <v>14</v>
      </c>
      <c r="H18" s="98" t="s">
        <v>1661</v>
      </c>
      <c r="I18" s="97">
        <v>94</v>
      </c>
      <c r="J18" s="97">
        <v>68</v>
      </c>
      <c r="K18" s="99">
        <v>0.58</v>
      </c>
      <c r="L18" s="2">
        <f>+(1063*1063)/(772*772+1063*1063)</f>
        <v>0.6546927987030933</v>
      </c>
      <c r="T18" s="97"/>
      <c r="U18" s="94"/>
      <c r="V18" s="94"/>
      <c r="W18" s="94"/>
      <c r="X18" s="94"/>
    </row>
    <row r="19" spans="1:24" ht="15.75">
      <c r="A19" s="94">
        <v>2</v>
      </c>
      <c r="B19" s="94">
        <v>3</v>
      </c>
      <c r="C19" s="94" t="s">
        <v>1817</v>
      </c>
      <c r="D19" s="94" t="s">
        <v>1833</v>
      </c>
      <c r="G19" s="97">
        <v>15</v>
      </c>
      <c r="H19" s="98" t="s">
        <v>1672</v>
      </c>
      <c r="I19" s="97">
        <v>95</v>
      </c>
      <c r="J19" s="97">
        <v>67</v>
      </c>
      <c r="K19" s="99">
        <v>0.586</v>
      </c>
      <c r="L19" s="97"/>
      <c r="T19" s="97"/>
      <c r="U19" s="94"/>
      <c r="V19" s="94"/>
      <c r="W19" s="94"/>
      <c r="X19" s="94"/>
    </row>
    <row r="20" spans="1:24" ht="15.75">
      <c r="A20" s="94">
        <v>2</v>
      </c>
      <c r="B20" s="94">
        <v>4</v>
      </c>
      <c r="C20" s="94" t="s">
        <v>1894</v>
      </c>
      <c r="D20" s="94" t="s">
        <v>1834</v>
      </c>
      <c r="G20" s="97">
        <v>16</v>
      </c>
      <c r="H20" s="98" t="s">
        <v>1659</v>
      </c>
      <c r="I20" s="97">
        <v>109</v>
      </c>
      <c r="J20" s="97">
        <v>53</v>
      </c>
      <c r="K20" s="99">
        <v>0.673</v>
      </c>
      <c r="L20" s="97"/>
      <c r="T20" s="97"/>
      <c r="U20" s="94"/>
      <c r="V20" s="94"/>
      <c r="W20" s="94"/>
      <c r="X20" s="94"/>
    </row>
    <row r="21" spans="1:24" ht="15.75">
      <c r="A21" s="94">
        <v>2</v>
      </c>
      <c r="B21" s="94">
        <v>5</v>
      </c>
      <c r="C21" s="94" t="s">
        <v>1895</v>
      </c>
      <c r="D21" s="94" t="s">
        <v>1835</v>
      </c>
      <c r="G21" s="97"/>
      <c r="H21" s="98"/>
      <c r="I21" s="97"/>
      <c r="J21" s="97"/>
      <c r="K21" s="99"/>
      <c r="L21" s="97"/>
      <c r="T21" s="97"/>
      <c r="U21" s="94"/>
      <c r="V21" s="94"/>
      <c r="W21" s="94"/>
      <c r="X21" s="94"/>
    </row>
    <row r="22" spans="1:24" ht="15.75">
      <c r="A22" s="94">
        <v>2</v>
      </c>
      <c r="B22" s="94">
        <v>6</v>
      </c>
      <c r="C22" s="94" t="s">
        <v>1836</v>
      </c>
      <c r="D22" s="94" t="s">
        <v>1837</v>
      </c>
      <c r="G22" s="97"/>
      <c r="H22" s="98"/>
      <c r="I22" s="97"/>
      <c r="J22" s="97"/>
      <c r="K22" s="99"/>
      <c r="L22" s="97"/>
      <c r="T22" s="97"/>
      <c r="U22" s="94"/>
      <c r="V22" s="94"/>
      <c r="W22" s="94"/>
      <c r="X22" s="94"/>
    </row>
    <row r="23" spans="1:24" ht="15.75">
      <c r="A23" s="94">
        <v>2</v>
      </c>
      <c r="B23" s="94">
        <v>7</v>
      </c>
      <c r="C23" s="94" t="s">
        <v>1897</v>
      </c>
      <c r="D23" s="94" t="s">
        <v>1838</v>
      </c>
      <c r="G23" s="97"/>
      <c r="H23" s="98"/>
      <c r="I23" s="97"/>
      <c r="J23" s="97"/>
      <c r="K23" s="99"/>
      <c r="L23" s="97"/>
      <c r="T23" s="97"/>
      <c r="U23" s="94"/>
      <c r="V23" s="94"/>
      <c r="W23" s="94"/>
      <c r="X23" s="94"/>
    </row>
    <row r="24" spans="1:24" ht="15.75">
      <c r="A24" s="94">
        <v>2</v>
      </c>
      <c r="B24" s="94">
        <v>8</v>
      </c>
      <c r="C24" s="94" t="s">
        <v>1898</v>
      </c>
      <c r="D24" s="94" t="s">
        <v>1839</v>
      </c>
      <c r="G24" s="97"/>
      <c r="H24" s="98"/>
      <c r="I24" s="97"/>
      <c r="J24" s="97"/>
      <c r="K24" s="99"/>
      <c r="L24" s="97"/>
      <c r="T24" s="97"/>
      <c r="U24" s="94"/>
      <c r="V24" s="94"/>
      <c r="W24" s="94"/>
      <c r="X24" s="94"/>
    </row>
    <row r="25" spans="1:24" ht="15.75">
      <c r="A25" s="94">
        <v>2</v>
      </c>
      <c r="B25" s="94">
        <v>9</v>
      </c>
      <c r="C25" s="94" t="s">
        <v>1899</v>
      </c>
      <c r="D25" s="94" t="s">
        <v>1092</v>
      </c>
      <c r="G25" s="97"/>
      <c r="H25" s="98"/>
      <c r="I25" s="97"/>
      <c r="J25" s="97"/>
      <c r="K25" s="99"/>
      <c r="L25" s="97"/>
      <c r="T25" s="97"/>
      <c r="U25" s="94"/>
      <c r="V25" s="94"/>
      <c r="W25" s="94"/>
      <c r="X25" s="94"/>
    </row>
    <row r="26" spans="1:24" ht="15.75">
      <c r="A26" s="94">
        <v>2</v>
      </c>
      <c r="B26" s="94">
        <v>10</v>
      </c>
      <c r="C26" s="94" t="s">
        <v>1900</v>
      </c>
      <c r="D26" s="94" t="s">
        <v>1093</v>
      </c>
      <c r="G26" s="97"/>
      <c r="H26" s="98"/>
      <c r="I26" s="97"/>
      <c r="J26" s="97"/>
      <c r="K26" s="99"/>
      <c r="L26" s="97"/>
      <c r="T26" s="97"/>
      <c r="U26" s="94"/>
      <c r="V26" s="94"/>
      <c r="W26" s="94"/>
      <c r="X26" s="94"/>
    </row>
    <row r="27" spans="1:24" ht="15.75">
      <c r="A27" s="94">
        <v>2</v>
      </c>
      <c r="B27" s="94">
        <v>11</v>
      </c>
      <c r="C27" s="94" t="s">
        <v>1892</v>
      </c>
      <c r="D27" s="94" t="s">
        <v>1094</v>
      </c>
      <c r="E27" s="94" t="s">
        <v>1911</v>
      </c>
      <c r="G27" s="97"/>
      <c r="H27" s="98"/>
      <c r="I27" s="97"/>
      <c r="J27" s="97"/>
      <c r="K27" s="99"/>
      <c r="L27" s="97"/>
      <c r="M27" s="100"/>
      <c r="N27" s="101"/>
      <c r="O27" s="102"/>
      <c r="P27" s="98"/>
      <c r="Q27" s="97"/>
      <c r="R27" s="97"/>
      <c r="S27" s="97"/>
      <c r="T27" s="97"/>
      <c r="U27" s="94"/>
      <c r="V27" s="94"/>
      <c r="W27" s="94"/>
      <c r="X27" s="94"/>
    </row>
    <row r="28" spans="1:7" ht="15.75">
      <c r="A28" s="94">
        <v>2</v>
      </c>
      <c r="B28" s="94">
        <v>12</v>
      </c>
      <c r="C28" s="94" t="s">
        <v>1904</v>
      </c>
      <c r="D28" s="94" t="s">
        <v>1095</v>
      </c>
      <c r="G28" s="106"/>
    </row>
    <row r="29" spans="1:7" ht="15.75">
      <c r="A29" s="94">
        <v>2</v>
      </c>
      <c r="B29" s="94">
        <v>13</v>
      </c>
      <c r="C29" s="94" t="s">
        <v>1902</v>
      </c>
      <c r="D29" s="94" t="s">
        <v>1096</v>
      </c>
      <c r="G29" s="106"/>
    </row>
    <row r="30" spans="1:7" ht="15.75">
      <c r="A30" s="94">
        <v>2</v>
      </c>
      <c r="B30" s="94" t="s">
        <v>395</v>
      </c>
      <c r="C30" s="94" t="s">
        <v>1892</v>
      </c>
      <c r="D30" s="94" t="s">
        <v>1097</v>
      </c>
      <c r="E30" s="46" t="s">
        <v>396</v>
      </c>
      <c r="G30" s="106"/>
    </row>
    <row r="31" spans="1:7" ht="16.5" thickBot="1">
      <c r="A31" s="94">
        <v>2</v>
      </c>
      <c r="B31" s="94">
        <v>14</v>
      </c>
      <c r="C31" s="94" t="s">
        <v>1903</v>
      </c>
      <c r="D31" s="94" t="s">
        <v>1098</v>
      </c>
      <c r="E31" s="103"/>
      <c r="G31" s="104" t="s">
        <v>1907</v>
      </c>
    </row>
    <row r="32" spans="1:8" ht="15.75">
      <c r="A32" s="94">
        <v>3</v>
      </c>
      <c r="B32" s="94">
        <v>1</v>
      </c>
      <c r="C32" s="94" t="s">
        <v>1891</v>
      </c>
      <c r="D32" s="94" t="s">
        <v>1116</v>
      </c>
      <c r="G32" s="105">
        <v>40561</v>
      </c>
      <c r="H32" s="92" t="s">
        <v>315</v>
      </c>
    </row>
    <row r="33" spans="1:8" ht="15.75">
      <c r="A33" s="94">
        <v>3</v>
      </c>
      <c r="B33" s="94">
        <v>2</v>
      </c>
      <c r="C33" s="94" t="s">
        <v>1892</v>
      </c>
      <c r="D33" s="94" t="s">
        <v>1117</v>
      </c>
      <c r="G33" s="105">
        <v>40564</v>
      </c>
      <c r="H33" s="92" t="s">
        <v>2047</v>
      </c>
    </row>
    <row r="34" spans="1:8" ht="15.75">
      <c r="A34" s="94">
        <v>3</v>
      </c>
      <c r="B34" s="94">
        <v>3</v>
      </c>
      <c r="C34" s="94" t="s">
        <v>1118</v>
      </c>
      <c r="D34" s="94" t="s">
        <v>1119</v>
      </c>
      <c r="G34" s="105">
        <v>40565</v>
      </c>
      <c r="H34" s="92" t="s">
        <v>1951</v>
      </c>
    </row>
    <row r="35" spans="1:8" ht="15.75">
      <c r="A35" s="94">
        <v>3</v>
      </c>
      <c r="B35" s="94">
        <v>4</v>
      </c>
      <c r="C35" s="94" t="s">
        <v>1120</v>
      </c>
      <c r="D35" s="94" t="s">
        <v>1126</v>
      </c>
      <c r="G35" s="105">
        <v>40567</v>
      </c>
      <c r="H35" s="92" t="s">
        <v>1560</v>
      </c>
    </row>
    <row r="36" spans="1:8" ht="15.75">
      <c r="A36" s="94">
        <v>3</v>
      </c>
      <c r="B36" s="94">
        <v>5</v>
      </c>
      <c r="C36" s="94" t="s">
        <v>1895</v>
      </c>
      <c r="D36" s="94" t="s">
        <v>1122</v>
      </c>
      <c r="G36" s="105">
        <v>40586</v>
      </c>
      <c r="H36" s="92" t="s">
        <v>560</v>
      </c>
    </row>
    <row r="37" spans="1:8" ht="15.75">
      <c r="A37" s="94">
        <v>3</v>
      </c>
      <c r="B37" s="94">
        <v>6</v>
      </c>
      <c r="C37" s="94" t="s">
        <v>1896</v>
      </c>
      <c r="D37" s="94" t="s">
        <v>1123</v>
      </c>
      <c r="G37" s="105">
        <v>40592</v>
      </c>
      <c r="H37" s="92" t="s">
        <v>322</v>
      </c>
    </row>
    <row r="38" spans="1:8" ht="15.75">
      <c r="A38" s="94">
        <v>3</v>
      </c>
      <c r="B38" s="94">
        <v>7</v>
      </c>
      <c r="C38" s="94" t="s">
        <v>1897</v>
      </c>
      <c r="D38" s="94" t="s">
        <v>1124</v>
      </c>
      <c r="F38" s="107"/>
      <c r="G38" s="105">
        <v>40593</v>
      </c>
      <c r="H38" s="92" t="s">
        <v>1882</v>
      </c>
    </row>
    <row r="39" spans="1:8" ht="15.75">
      <c r="A39" s="94">
        <v>3</v>
      </c>
      <c r="B39" s="94">
        <v>8</v>
      </c>
      <c r="C39" s="94" t="s">
        <v>1904</v>
      </c>
      <c r="D39" s="94" t="s">
        <v>1125</v>
      </c>
      <c r="E39" s="94" t="s">
        <v>1908</v>
      </c>
      <c r="F39" s="107"/>
      <c r="G39" s="105">
        <v>40735</v>
      </c>
      <c r="H39" s="92" t="s">
        <v>883</v>
      </c>
    </row>
    <row r="40" spans="1:8" ht="15.75">
      <c r="A40" s="94">
        <v>3</v>
      </c>
      <c r="B40" s="94">
        <v>9</v>
      </c>
      <c r="C40" s="94" t="s">
        <v>1899</v>
      </c>
      <c r="D40" s="94" t="s">
        <v>1143</v>
      </c>
      <c r="G40" s="105">
        <v>40737</v>
      </c>
      <c r="H40" s="92" t="s">
        <v>980</v>
      </c>
    </row>
    <row r="41" spans="1:4" ht="15.75">
      <c r="A41" s="94">
        <v>3</v>
      </c>
      <c r="B41" s="94">
        <v>10</v>
      </c>
      <c r="C41" s="94" t="s">
        <v>199</v>
      </c>
      <c r="D41" s="94" t="s">
        <v>1144</v>
      </c>
    </row>
    <row r="42" spans="1:4" ht="15.75">
      <c r="A42" s="94">
        <v>3</v>
      </c>
      <c r="B42" s="94">
        <v>11</v>
      </c>
      <c r="C42" s="94" t="s">
        <v>156</v>
      </c>
      <c r="D42" s="94" t="s">
        <v>1145</v>
      </c>
    </row>
    <row r="43" spans="1:4" ht="15.75">
      <c r="A43" s="94">
        <v>3</v>
      </c>
      <c r="B43" s="94">
        <v>12</v>
      </c>
      <c r="C43" s="94" t="s">
        <v>1904</v>
      </c>
      <c r="D43" s="94" t="s">
        <v>1146</v>
      </c>
    </row>
    <row r="44" spans="1:6" ht="15.75">
      <c r="A44" s="94">
        <v>3</v>
      </c>
      <c r="B44" s="94">
        <v>13</v>
      </c>
      <c r="C44" s="94" t="s">
        <v>1902</v>
      </c>
      <c r="D44" s="94" t="s">
        <v>1147</v>
      </c>
      <c r="F44" s="107"/>
    </row>
    <row r="45" spans="1:5" ht="16.5" thickBot="1">
      <c r="A45" s="94">
        <v>3</v>
      </c>
      <c r="B45" s="94">
        <v>14</v>
      </c>
      <c r="C45" s="94" t="s">
        <v>159</v>
      </c>
      <c r="D45" s="94" t="s">
        <v>1148</v>
      </c>
      <c r="E45" s="103"/>
    </row>
    <row r="46" spans="1:5" ht="16.5" thickBot="1">
      <c r="A46" s="94">
        <v>3.5</v>
      </c>
      <c r="B46" s="94">
        <v>1</v>
      </c>
      <c r="C46" s="94" t="s">
        <v>216</v>
      </c>
      <c r="D46" s="94" t="s">
        <v>1149</v>
      </c>
      <c r="E46" s="103" t="s">
        <v>397</v>
      </c>
    </row>
    <row r="47" spans="1:4" ht="15.75">
      <c r="A47" s="94">
        <v>4</v>
      </c>
      <c r="B47" s="94">
        <v>1</v>
      </c>
      <c r="C47" s="94" t="s">
        <v>204</v>
      </c>
      <c r="D47" s="94" t="s">
        <v>1152</v>
      </c>
    </row>
    <row r="48" spans="1:5" ht="15.75">
      <c r="A48" s="94">
        <v>4</v>
      </c>
      <c r="B48" s="94">
        <v>2</v>
      </c>
      <c r="C48" s="94" t="s">
        <v>205</v>
      </c>
      <c r="D48" s="94" t="s">
        <v>1153</v>
      </c>
      <c r="E48" s="94" t="s">
        <v>1914</v>
      </c>
    </row>
    <row r="49" spans="1:4" ht="15.75">
      <c r="A49" s="94">
        <v>4</v>
      </c>
      <c r="B49" s="94">
        <v>3</v>
      </c>
      <c r="C49" s="94" t="s">
        <v>206</v>
      </c>
      <c r="D49" s="94" t="s">
        <v>1154</v>
      </c>
    </row>
    <row r="50" spans="1:4" ht="15.75">
      <c r="A50" s="94">
        <v>4</v>
      </c>
      <c r="B50" s="94">
        <v>4</v>
      </c>
      <c r="C50" s="94" t="s">
        <v>207</v>
      </c>
      <c r="D50" s="94" t="s">
        <v>200</v>
      </c>
    </row>
    <row r="51" spans="1:4" ht="15.75">
      <c r="A51" s="94">
        <v>4</v>
      </c>
      <c r="B51" s="94">
        <v>5</v>
      </c>
      <c r="C51" s="94" t="s">
        <v>208</v>
      </c>
      <c r="D51" s="94" t="s">
        <v>1155</v>
      </c>
    </row>
    <row r="52" spans="1:4" ht="15.75">
      <c r="A52" s="94">
        <v>4</v>
      </c>
      <c r="B52" s="94">
        <v>6</v>
      </c>
      <c r="C52" s="94" t="s">
        <v>205</v>
      </c>
      <c r="D52" s="94" t="s">
        <v>1156</v>
      </c>
    </row>
    <row r="53" spans="1:4" ht="15.75">
      <c r="A53" s="94">
        <v>4</v>
      </c>
      <c r="B53" s="94">
        <v>7</v>
      </c>
      <c r="C53" s="94" t="s">
        <v>209</v>
      </c>
      <c r="D53" s="94" t="s">
        <v>1157</v>
      </c>
    </row>
    <row r="54" spans="1:4" ht="15.75">
      <c r="A54" s="94">
        <v>4</v>
      </c>
      <c r="B54" s="94">
        <v>8</v>
      </c>
      <c r="C54" s="94" t="s">
        <v>210</v>
      </c>
      <c r="D54" s="94" t="s">
        <v>1158</v>
      </c>
    </row>
    <row r="55" spans="1:4" ht="15.75">
      <c r="A55" s="94">
        <v>4</v>
      </c>
      <c r="B55" s="94">
        <v>9</v>
      </c>
      <c r="C55" s="94" t="s">
        <v>211</v>
      </c>
      <c r="D55" s="94" t="s">
        <v>1159</v>
      </c>
    </row>
    <row r="56" spans="1:4" ht="15.75">
      <c r="A56" s="94">
        <v>4</v>
      </c>
      <c r="B56" s="94">
        <v>10</v>
      </c>
      <c r="C56" s="94" t="s">
        <v>212</v>
      </c>
      <c r="D56" s="94" t="s">
        <v>1160</v>
      </c>
    </row>
    <row r="57" spans="1:4" ht="15.75">
      <c r="A57" s="94">
        <v>4</v>
      </c>
      <c r="B57" s="94">
        <v>11</v>
      </c>
      <c r="C57" s="94" t="s">
        <v>213</v>
      </c>
      <c r="D57" s="94" t="s">
        <v>1161</v>
      </c>
    </row>
    <row r="58" spans="1:4" ht="15.75">
      <c r="A58" s="94">
        <v>4</v>
      </c>
      <c r="B58" s="94">
        <v>12</v>
      </c>
      <c r="C58" s="94" t="s">
        <v>214</v>
      </c>
      <c r="D58" s="94" t="s">
        <v>1162</v>
      </c>
    </row>
    <row r="59" spans="1:5" ht="15.75">
      <c r="A59" s="94">
        <v>4</v>
      </c>
      <c r="B59" s="94">
        <v>13</v>
      </c>
      <c r="C59" s="94" t="s">
        <v>211</v>
      </c>
      <c r="D59" s="94" t="s">
        <v>1163</v>
      </c>
      <c r="E59" s="94" t="s">
        <v>1910</v>
      </c>
    </row>
    <row r="60" spans="1:5" ht="16.5" thickBot="1">
      <c r="A60" s="94">
        <v>4</v>
      </c>
      <c r="B60" s="94">
        <v>14</v>
      </c>
      <c r="C60" s="94" t="s">
        <v>215</v>
      </c>
      <c r="D60" s="94" t="s">
        <v>1164</v>
      </c>
      <c r="E60" s="103"/>
    </row>
    <row r="61" spans="1:4" ht="15.75">
      <c r="A61" s="94">
        <v>5</v>
      </c>
      <c r="B61" s="94">
        <v>1</v>
      </c>
      <c r="C61" s="94" t="s">
        <v>1891</v>
      </c>
      <c r="D61" s="94" t="s">
        <v>1165</v>
      </c>
    </row>
    <row r="62" spans="1:4" ht="15.75">
      <c r="A62" s="94">
        <v>5</v>
      </c>
      <c r="B62" s="94">
        <v>2</v>
      </c>
      <c r="C62" s="94" t="s">
        <v>1892</v>
      </c>
      <c r="D62" s="94" t="s">
        <v>1166</v>
      </c>
    </row>
    <row r="63" spans="1:4" ht="15.75">
      <c r="A63" s="94">
        <v>5</v>
      </c>
      <c r="B63" s="94">
        <v>3</v>
      </c>
      <c r="C63" s="94" t="s">
        <v>161</v>
      </c>
      <c r="D63" s="94" t="s">
        <v>1167</v>
      </c>
    </row>
    <row r="64" spans="1:4" ht="15.75">
      <c r="A64" s="94">
        <v>5</v>
      </c>
      <c r="B64" s="94">
        <v>4</v>
      </c>
      <c r="C64" s="94" t="s">
        <v>1894</v>
      </c>
      <c r="D64" s="94" t="s">
        <v>217</v>
      </c>
    </row>
    <row r="65" spans="1:4" ht="15.75">
      <c r="A65" s="94">
        <v>5</v>
      </c>
      <c r="B65" s="94">
        <v>5</v>
      </c>
      <c r="C65" s="94" t="s">
        <v>1895</v>
      </c>
      <c r="D65" s="94" t="s">
        <v>1168</v>
      </c>
    </row>
    <row r="66" spans="1:4" ht="15.75">
      <c r="A66" s="94">
        <v>5</v>
      </c>
      <c r="B66" s="94">
        <v>6</v>
      </c>
      <c r="C66" s="94" t="s">
        <v>1896</v>
      </c>
      <c r="D66" s="94" t="s">
        <v>1169</v>
      </c>
    </row>
    <row r="67" spans="1:4" ht="15.75">
      <c r="A67" s="94">
        <v>5</v>
      </c>
      <c r="B67" s="94">
        <v>7</v>
      </c>
      <c r="C67" s="94" t="s">
        <v>1897</v>
      </c>
      <c r="D67" s="94" t="s">
        <v>1170</v>
      </c>
    </row>
    <row r="68" spans="1:4" ht="15.75">
      <c r="A68" s="94">
        <v>5</v>
      </c>
      <c r="B68" s="94">
        <v>8</v>
      </c>
      <c r="C68" s="94" t="s">
        <v>1898</v>
      </c>
      <c r="D68" s="94" t="s">
        <v>1171</v>
      </c>
    </row>
    <row r="69" spans="1:4" ht="15.75">
      <c r="A69" s="94">
        <v>5</v>
      </c>
      <c r="B69" s="94">
        <v>9</v>
      </c>
      <c r="C69" s="94" t="s">
        <v>1899</v>
      </c>
      <c r="D69" s="94" t="s">
        <v>1172</v>
      </c>
    </row>
    <row r="70" spans="1:4" ht="15.75">
      <c r="A70" s="94">
        <v>5</v>
      </c>
      <c r="B70" s="94">
        <v>10</v>
      </c>
      <c r="C70" s="94" t="s">
        <v>199</v>
      </c>
      <c r="D70" s="94" t="s">
        <v>1173</v>
      </c>
    </row>
    <row r="71" spans="1:5" ht="15.75">
      <c r="A71" s="94">
        <v>5</v>
      </c>
      <c r="B71" s="94">
        <v>11</v>
      </c>
      <c r="C71" s="94" t="s">
        <v>1902</v>
      </c>
      <c r="D71" s="94" t="s">
        <v>1121</v>
      </c>
      <c r="E71" s="94" t="s">
        <v>1913</v>
      </c>
    </row>
    <row r="72" spans="1:4" ht="15.75">
      <c r="A72" s="94">
        <v>5</v>
      </c>
      <c r="B72" s="94">
        <v>12</v>
      </c>
      <c r="C72" s="94" t="s">
        <v>1904</v>
      </c>
      <c r="D72" s="94" t="s">
        <v>1174</v>
      </c>
    </row>
    <row r="73" spans="1:4" ht="15.75">
      <c r="A73" s="94">
        <v>5</v>
      </c>
      <c r="B73" s="94">
        <v>13</v>
      </c>
      <c r="C73" s="94" t="s">
        <v>1902</v>
      </c>
      <c r="D73" s="94" t="s">
        <v>1121</v>
      </c>
    </row>
    <row r="74" spans="1:5" ht="16.5" thickBot="1">
      <c r="A74" s="94">
        <v>5</v>
      </c>
      <c r="B74" s="94">
        <v>14</v>
      </c>
      <c r="C74" s="94" t="s">
        <v>1903</v>
      </c>
      <c r="D74" s="94" t="s">
        <v>1175</v>
      </c>
      <c r="E74" s="103"/>
    </row>
    <row r="75" spans="1:4" ht="15.75">
      <c r="A75" s="94">
        <v>6</v>
      </c>
      <c r="B75" s="94">
        <v>1</v>
      </c>
      <c r="C75" s="94" t="s">
        <v>1891</v>
      </c>
      <c r="D75" s="94" t="s">
        <v>1176</v>
      </c>
    </row>
    <row r="76" spans="1:4" ht="15.75">
      <c r="A76" s="94">
        <v>6</v>
      </c>
      <c r="B76" s="94">
        <v>2</v>
      </c>
      <c r="C76" s="94" t="s">
        <v>1892</v>
      </c>
      <c r="D76" s="94" t="s">
        <v>1166</v>
      </c>
    </row>
    <row r="77" spans="1:8" ht="15.75">
      <c r="A77" s="94">
        <v>6</v>
      </c>
      <c r="B77" s="94">
        <v>3</v>
      </c>
      <c r="C77" s="94" t="s">
        <v>1118</v>
      </c>
      <c r="D77" s="94" t="s">
        <v>1177</v>
      </c>
      <c r="H77" s="107"/>
    </row>
    <row r="78" spans="1:8" ht="15.75">
      <c r="A78" s="94">
        <v>6</v>
      </c>
      <c r="B78" s="94">
        <v>4</v>
      </c>
      <c r="C78" s="94" t="s">
        <v>1819</v>
      </c>
      <c r="D78" s="94" t="s">
        <v>201</v>
      </c>
      <c r="H78" s="107"/>
    </row>
    <row r="79" spans="1:8" ht="15.75">
      <c r="A79" s="94">
        <v>6</v>
      </c>
      <c r="B79" s="94">
        <v>5</v>
      </c>
      <c r="C79" s="94" t="s">
        <v>1895</v>
      </c>
      <c r="D79" s="94" t="s">
        <v>1178</v>
      </c>
      <c r="H79" s="107"/>
    </row>
    <row r="80" spans="1:8" ht="15.75">
      <c r="A80" s="94">
        <v>6</v>
      </c>
      <c r="B80" s="94">
        <v>6</v>
      </c>
      <c r="C80" s="94" t="s">
        <v>218</v>
      </c>
      <c r="D80" s="94" t="s">
        <v>1179</v>
      </c>
      <c r="E80" s="94" t="s">
        <v>1912</v>
      </c>
      <c r="H80" s="107"/>
    </row>
    <row r="81" spans="1:8" ht="15.75">
      <c r="A81" s="94">
        <v>6</v>
      </c>
      <c r="B81" s="94">
        <v>7</v>
      </c>
      <c r="C81" s="94" t="s">
        <v>219</v>
      </c>
      <c r="D81" s="94" t="s">
        <v>1180</v>
      </c>
      <c r="H81" s="107"/>
    </row>
    <row r="82" spans="1:4" ht="15.75">
      <c r="A82" s="94">
        <v>6</v>
      </c>
      <c r="B82" s="94">
        <v>8</v>
      </c>
      <c r="C82" s="94" t="s">
        <v>1898</v>
      </c>
      <c r="D82" s="94" t="s">
        <v>1181</v>
      </c>
    </row>
    <row r="83" spans="1:4" ht="15.75">
      <c r="A83" s="94">
        <v>6</v>
      </c>
      <c r="B83" s="94">
        <v>9</v>
      </c>
      <c r="C83" s="94" t="s">
        <v>1899</v>
      </c>
      <c r="D83" s="94" t="s">
        <v>1182</v>
      </c>
    </row>
    <row r="84" spans="1:5" ht="15.75">
      <c r="A84" s="94">
        <v>6</v>
      </c>
      <c r="B84" s="94">
        <v>10</v>
      </c>
      <c r="C84" s="94" t="s">
        <v>220</v>
      </c>
      <c r="D84" s="94" t="s">
        <v>1183</v>
      </c>
      <c r="E84" s="94" t="s">
        <v>1915</v>
      </c>
    </row>
    <row r="85" spans="1:4" ht="15.75">
      <c r="A85" s="94">
        <v>6</v>
      </c>
      <c r="B85" s="94">
        <v>11</v>
      </c>
      <c r="C85" s="94" t="s">
        <v>156</v>
      </c>
      <c r="D85" s="94" t="s">
        <v>1184</v>
      </c>
    </row>
    <row r="86" spans="1:5" ht="15.75">
      <c r="A86" s="94">
        <v>6</v>
      </c>
      <c r="B86" s="94">
        <v>12</v>
      </c>
      <c r="C86" s="94" t="s">
        <v>221</v>
      </c>
      <c r="D86" s="94" t="s">
        <v>1185</v>
      </c>
      <c r="E86" s="94" t="s">
        <v>1909</v>
      </c>
    </row>
    <row r="87" spans="1:4" ht="15.75">
      <c r="A87" s="94">
        <v>6</v>
      </c>
      <c r="B87" s="94">
        <v>13</v>
      </c>
      <c r="C87" s="94" t="s">
        <v>1902</v>
      </c>
      <c r="D87" s="94" t="s">
        <v>158</v>
      </c>
    </row>
    <row r="88" spans="1:5" ht="16.5" thickBot="1">
      <c r="A88" s="94">
        <v>6</v>
      </c>
      <c r="B88" s="94">
        <v>14</v>
      </c>
      <c r="C88" s="94" t="s">
        <v>159</v>
      </c>
      <c r="D88" s="94" t="s">
        <v>1186</v>
      </c>
      <c r="E88" s="103"/>
    </row>
    <row r="89" spans="1:4" ht="15.75">
      <c r="A89" s="94">
        <v>7</v>
      </c>
      <c r="B89" s="94">
        <v>1</v>
      </c>
      <c r="C89" s="94" t="s">
        <v>1891</v>
      </c>
      <c r="D89" s="94" t="s">
        <v>1187</v>
      </c>
    </row>
    <row r="90" spans="1:4" ht="15.75">
      <c r="A90" s="94">
        <v>7</v>
      </c>
      <c r="B90" s="94">
        <v>2</v>
      </c>
      <c r="C90" s="94" t="s">
        <v>1892</v>
      </c>
      <c r="D90" s="94" t="s">
        <v>1166</v>
      </c>
    </row>
    <row r="91" spans="1:4" ht="15.75">
      <c r="A91" s="94">
        <v>7</v>
      </c>
      <c r="B91" s="94">
        <v>3</v>
      </c>
      <c r="C91" s="94" t="s">
        <v>1118</v>
      </c>
      <c r="D91" s="94" t="s">
        <v>222</v>
      </c>
    </row>
    <row r="92" spans="1:4" ht="15.75">
      <c r="A92" s="94">
        <v>7</v>
      </c>
      <c r="B92" s="94">
        <v>4</v>
      </c>
      <c r="C92" s="94" t="s">
        <v>1120</v>
      </c>
      <c r="D92" s="94" t="s">
        <v>202</v>
      </c>
    </row>
    <row r="93" spans="1:4" ht="15.75">
      <c r="A93" s="94">
        <v>7</v>
      </c>
      <c r="B93" s="94">
        <v>5</v>
      </c>
      <c r="C93" s="94" t="s">
        <v>1895</v>
      </c>
      <c r="D93" s="94" t="s">
        <v>1188</v>
      </c>
    </row>
    <row r="94" spans="1:4" ht="15.75">
      <c r="A94" s="94">
        <v>7</v>
      </c>
      <c r="B94" s="94">
        <v>6</v>
      </c>
      <c r="C94" s="94" t="s">
        <v>1896</v>
      </c>
      <c r="D94" s="94" t="s">
        <v>1189</v>
      </c>
    </row>
    <row r="95" spans="1:4" ht="15.75">
      <c r="A95" s="94">
        <v>7</v>
      </c>
      <c r="B95" s="94">
        <v>7</v>
      </c>
      <c r="C95" s="94" t="s">
        <v>1190</v>
      </c>
      <c r="D95" s="94" t="s">
        <v>1191</v>
      </c>
    </row>
    <row r="96" spans="1:4" ht="15.75">
      <c r="A96" s="94">
        <v>7</v>
      </c>
      <c r="B96" s="94">
        <v>8</v>
      </c>
      <c r="C96" s="94" t="s">
        <v>1898</v>
      </c>
      <c r="D96" s="94" t="s">
        <v>223</v>
      </c>
    </row>
    <row r="97" spans="1:4" ht="15.75">
      <c r="A97" s="94">
        <v>7</v>
      </c>
      <c r="B97" s="94">
        <v>9</v>
      </c>
      <c r="C97" s="94" t="s">
        <v>1899</v>
      </c>
      <c r="D97" s="94" t="s">
        <v>1193</v>
      </c>
    </row>
    <row r="98" spans="1:5" ht="15.75">
      <c r="A98" s="94">
        <v>7</v>
      </c>
      <c r="B98" s="94">
        <v>10</v>
      </c>
      <c r="C98" s="94" t="s">
        <v>154</v>
      </c>
      <c r="D98" s="94" t="s">
        <v>224</v>
      </c>
      <c r="E98" s="46" t="s">
        <v>1813</v>
      </c>
    </row>
    <row r="99" spans="1:4" ht="15.75">
      <c r="A99" s="94">
        <v>7</v>
      </c>
      <c r="B99" s="94">
        <v>11</v>
      </c>
      <c r="C99" s="94" t="s">
        <v>156</v>
      </c>
      <c r="D99" s="94" t="s">
        <v>225</v>
      </c>
    </row>
    <row r="100" spans="1:4" ht="15.75">
      <c r="A100" s="94">
        <v>7</v>
      </c>
      <c r="B100" s="94">
        <v>12</v>
      </c>
      <c r="C100" s="94" t="s">
        <v>1904</v>
      </c>
      <c r="D100" s="94" t="s">
        <v>1166</v>
      </c>
    </row>
    <row r="101" spans="1:4" ht="15.75">
      <c r="A101" s="94">
        <v>7</v>
      </c>
      <c r="B101" s="94">
        <v>13</v>
      </c>
      <c r="C101" s="94" t="s">
        <v>1902</v>
      </c>
      <c r="D101" s="94" t="s">
        <v>158</v>
      </c>
    </row>
    <row r="102" spans="1:5" ht="16.5" thickBot="1">
      <c r="A102" s="94">
        <v>7</v>
      </c>
      <c r="B102" s="94">
        <v>14</v>
      </c>
      <c r="C102" s="94" t="s">
        <v>159</v>
      </c>
      <c r="D102" s="94" t="s">
        <v>226</v>
      </c>
      <c r="E102" s="103"/>
    </row>
    <row r="103" spans="1:4" ht="15.75">
      <c r="A103" s="94">
        <v>8</v>
      </c>
      <c r="B103" s="94">
        <v>1</v>
      </c>
      <c r="C103" s="94" t="s">
        <v>1891</v>
      </c>
      <c r="D103" s="94" t="s">
        <v>2486</v>
      </c>
    </row>
    <row r="104" spans="1:7" ht="15.75">
      <c r="A104" s="94">
        <v>8</v>
      </c>
      <c r="B104" s="94">
        <v>2</v>
      </c>
      <c r="C104" s="94" t="s">
        <v>1892</v>
      </c>
      <c r="D104" s="94" t="s">
        <v>2393</v>
      </c>
      <c r="G104" s="107"/>
    </row>
    <row r="105" spans="1:7" ht="15.75">
      <c r="A105" s="94">
        <v>8</v>
      </c>
      <c r="B105" s="94">
        <v>3</v>
      </c>
      <c r="C105" s="94" t="s">
        <v>1118</v>
      </c>
      <c r="D105" s="94" t="s">
        <v>2393</v>
      </c>
      <c r="G105" s="107"/>
    </row>
    <row r="106" spans="1:7" ht="15.75">
      <c r="A106" s="94">
        <v>8</v>
      </c>
      <c r="B106" s="94">
        <v>4</v>
      </c>
      <c r="C106" s="94" t="s">
        <v>1120</v>
      </c>
      <c r="D106" s="94" t="s">
        <v>162</v>
      </c>
      <c r="G106" s="107"/>
    </row>
    <row r="107" spans="1:7" ht="15.75">
      <c r="A107" s="94">
        <v>8</v>
      </c>
      <c r="B107" s="94">
        <v>5</v>
      </c>
      <c r="C107" s="94" t="s">
        <v>1895</v>
      </c>
      <c r="D107" s="94" t="s">
        <v>163</v>
      </c>
      <c r="G107" s="107"/>
    </row>
    <row r="108" spans="1:7" ht="15.75">
      <c r="A108" s="94">
        <v>8</v>
      </c>
      <c r="B108" s="94">
        <v>6</v>
      </c>
      <c r="C108" s="94" t="s">
        <v>1896</v>
      </c>
      <c r="D108" s="94" t="s">
        <v>164</v>
      </c>
      <c r="E108" s="46"/>
      <c r="G108" s="107"/>
    </row>
    <row r="109" spans="1:7" ht="15.75">
      <c r="A109" s="94">
        <v>8</v>
      </c>
      <c r="B109" s="94">
        <v>7</v>
      </c>
      <c r="C109" s="94" t="s">
        <v>1897</v>
      </c>
      <c r="D109" s="94" t="s">
        <v>165</v>
      </c>
      <c r="G109" s="107"/>
    </row>
    <row r="110" spans="1:7" ht="15.75">
      <c r="A110" s="94">
        <v>8</v>
      </c>
      <c r="B110" s="94">
        <v>8</v>
      </c>
      <c r="C110" s="94" t="s">
        <v>1898</v>
      </c>
      <c r="D110" s="94" t="s">
        <v>166</v>
      </c>
      <c r="G110" s="107"/>
    </row>
    <row r="111" spans="1:7" ht="15.75">
      <c r="A111" s="94">
        <v>8</v>
      </c>
      <c r="B111" s="94">
        <v>9</v>
      </c>
      <c r="C111" s="94" t="s">
        <v>1899</v>
      </c>
      <c r="D111" s="94" t="s">
        <v>167</v>
      </c>
      <c r="G111" s="107"/>
    </row>
    <row r="112" spans="1:7" ht="15.75">
      <c r="A112" s="94">
        <v>8</v>
      </c>
      <c r="B112" s="94">
        <v>10</v>
      </c>
      <c r="C112" s="94" t="s">
        <v>168</v>
      </c>
      <c r="D112" s="94" t="s">
        <v>169</v>
      </c>
      <c r="E112" s="46" t="s">
        <v>1814</v>
      </c>
      <c r="G112" s="107"/>
    </row>
    <row r="113" spans="1:7" ht="15.75">
      <c r="A113" s="94">
        <v>8</v>
      </c>
      <c r="B113" s="94">
        <v>11</v>
      </c>
      <c r="C113" s="94" t="s">
        <v>156</v>
      </c>
      <c r="D113" s="94" t="s">
        <v>170</v>
      </c>
      <c r="G113" s="107"/>
    </row>
    <row r="114" spans="1:7" ht="15.75">
      <c r="A114" s="94">
        <v>8</v>
      </c>
      <c r="B114" s="94">
        <v>12</v>
      </c>
      <c r="C114" s="94" t="s">
        <v>1904</v>
      </c>
      <c r="D114" s="94" t="s">
        <v>1166</v>
      </c>
      <c r="G114" s="107"/>
    </row>
    <row r="115" spans="1:7" ht="15.75">
      <c r="A115" s="94">
        <v>8</v>
      </c>
      <c r="B115" s="94">
        <v>13</v>
      </c>
      <c r="C115" s="94" t="s">
        <v>1902</v>
      </c>
      <c r="D115" s="94" t="s">
        <v>1166</v>
      </c>
      <c r="G115" s="107"/>
    </row>
    <row r="116" spans="1:7" ht="16.5" thickBot="1">
      <c r="A116" s="94">
        <v>8</v>
      </c>
      <c r="B116" s="94">
        <v>14</v>
      </c>
      <c r="C116" s="94" t="s">
        <v>159</v>
      </c>
      <c r="D116" s="94" t="s">
        <v>1166</v>
      </c>
      <c r="E116" s="103"/>
      <c r="G116" s="107"/>
    </row>
    <row r="117" spans="1:7" ht="15.75">
      <c r="A117" s="94">
        <v>9</v>
      </c>
      <c r="B117" s="94">
        <v>1</v>
      </c>
      <c r="C117" s="94" t="s">
        <v>1891</v>
      </c>
      <c r="D117" s="94" t="s">
        <v>158</v>
      </c>
      <c r="G117" s="107"/>
    </row>
    <row r="118" spans="1:7" ht="15.75">
      <c r="A118" s="94">
        <v>9</v>
      </c>
      <c r="B118" s="94">
        <v>2</v>
      </c>
      <c r="C118" s="94" t="s">
        <v>1892</v>
      </c>
      <c r="D118" s="94" t="s">
        <v>1166</v>
      </c>
      <c r="G118" s="107"/>
    </row>
    <row r="119" spans="1:7" ht="15.75">
      <c r="A119" s="94">
        <v>9</v>
      </c>
      <c r="B119" s="94">
        <v>3</v>
      </c>
      <c r="C119" s="94" t="s">
        <v>161</v>
      </c>
      <c r="D119" s="94" t="s">
        <v>1166</v>
      </c>
      <c r="G119" s="107"/>
    </row>
    <row r="120" spans="1:7" ht="15.75">
      <c r="A120" s="94">
        <v>9</v>
      </c>
      <c r="B120" s="94">
        <v>4</v>
      </c>
      <c r="C120" s="94" t="s">
        <v>1120</v>
      </c>
      <c r="D120" s="94" t="s">
        <v>1166</v>
      </c>
      <c r="G120" s="107"/>
    </row>
    <row r="121" spans="1:7" ht="15.75">
      <c r="A121" s="94">
        <v>9</v>
      </c>
      <c r="B121" s="94">
        <v>5</v>
      </c>
      <c r="C121" s="94" t="s">
        <v>1895</v>
      </c>
      <c r="D121" s="94" t="s">
        <v>171</v>
      </c>
      <c r="G121" s="107"/>
    </row>
    <row r="122" spans="1:7" ht="15.75">
      <c r="A122" s="94">
        <v>9</v>
      </c>
      <c r="B122" s="94">
        <v>6</v>
      </c>
      <c r="C122" s="94" t="s">
        <v>1896</v>
      </c>
      <c r="D122" s="94" t="s">
        <v>172</v>
      </c>
      <c r="G122" s="107"/>
    </row>
    <row r="123" spans="1:7" ht="15.75">
      <c r="A123" s="94">
        <v>9</v>
      </c>
      <c r="B123" s="94">
        <v>7</v>
      </c>
      <c r="C123" s="94" t="s">
        <v>1897</v>
      </c>
      <c r="D123" s="94" t="s">
        <v>1166</v>
      </c>
      <c r="G123" s="107"/>
    </row>
    <row r="124" spans="1:7" ht="15.75">
      <c r="A124" s="94">
        <v>9</v>
      </c>
      <c r="B124" s="94">
        <v>8</v>
      </c>
      <c r="C124" s="94" t="s">
        <v>1898</v>
      </c>
      <c r="D124" s="94" t="s">
        <v>173</v>
      </c>
      <c r="G124" s="107"/>
    </row>
    <row r="125" spans="1:7" ht="15.75">
      <c r="A125" s="94">
        <v>9</v>
      </c>
      <c r="B125" s="94">
        <v>9</v>
      </c>
      <c r="C125" s="94" t="s">
        <v>1899</v>
      </c>
      <c r="D125" s="94" t="s">
        <v>158</v>
      </c>
      <c r="G125" s="107"/>
    </row>
    <row r="126" spans="1:7" ht="15.75">
      <c r="A126" s="94">
        <v>9</v>
      </c>
      <c r="B126" s="94">
        <v>10</v>
      </c>
      <c r="C126" s="94" t="s">
        <v>174</v>
      </c>
      <c r="D126" s="94" t="s">
        <v>175</v>
      </c>
      <c r="E126" s="46" t="s">
        <v>1814</v>
      </c>
      <c r="G126" s="107"/>
    </row>
    <row r="127" spans="1:7" ht="15.75">
      <c r="A127" s="94">
        <v>9</v>
      </c>
      <c r="B127" s="94">
        <v>11</v>
      </c>
      <c r="C127" s="94" t="s">
        <v>156</v>
      </c>
      <c r="D127" s="94" t="s">
        <v>176</v>
      </c>
      <c r="G127" s="107"/>
    </row>
    <row r="128" spans="1:7" ht="15.75">
      <c r="A128" s="94">
        <v>9</v>
      </c>
      <c r="B128" s="94">
        <v>12</v>
      </c>
      <c r="C128" s="94" t="s">
        <v>1904</v>
      </c>
      <c r="D128" s="94" t="s">
        <v>1166</v>
      </c>
      <c r="G128" s="107"/>
    </row>
    <row r="129" spans="1:7" ht="15.75">
      <c r="A129" s="94">
        <v>9</v>
      </c>
      <c r="B129" s="94">
        <v>13</v>
      </c>
      <c r="C129" s="94" t="s">
        <v>1902</v>
      </c>
      <c r="D129" s="94" t="s">
        <v>1166</v>
      </c>
      <c r="G129" s="107"/>
    </row>
    <row r="130" spans="1:7" ht="16.5" thickBot="1">
      <c r="A130" s="94">
        <v>9</v>
      </c>
      <c r="B130" s="94">
        <v>14</v>
      </c>
      <c r="C130" s="94" t="s">
        <v>159</v>
      </c>
      <c r="D130" s="94" t="s">
        <v>1166</v>
      </c>
      <c r="E130" s="103"/>
      <c r="G130" s="107"/>
    </row>
    <row r="131" spans="1:7" ht="15.75">
      <c r="A131" s="94">
        <v>10</v>
      </c>
      <c r="B131" s="94">
        <v>1</v>
      </c>
      <c r="C131" s="94" t="s">
        <v>1891</v>
      </c>
      <c r="D131" s="94" t="s">
        <v>158</v>
      </c>
      <c r="G131" s="107"/>
    </row>
    <row r="132" spans="1:7" ht="15.75">
      <c r="A132" s="94">
        <v>10</v>
      </c>
      <c r="B132" s="94">
        <v>2</v>
      </c>
      <c r="C132" s="94" t="s">
        <v>1892</v>
      </c>
      <c r="D132" s="94" t="s">
        <v>1166</v>
      </c>
      <c r="G132" s="107"/>
    </row>
    <row r="133" spans="1:7" ht="15.75">
      <c r="A133" s="94">
        <v>10</v>
      </c>
      <c r="B133" s="94">
        <v>3</v>
      </c>
      <c r="C133" s="94" t="s">
        <v>1118</v>
      </c>
      <c r="D133" s="94" t="s">
        <v>1166</v>
      </c>
      <c r="G133" s="107"/>
    </row>
    <row r="134" spans="1:7" ht="15.75">
      <c r="A134" s="94">
        <v>10</v>
      </c>
      <c r="B134" s="94">
        <v>4</v>
      </c>
      <c r="C134" s="94" t="s">
        <v>1120</v>
      </c>
      <c r="D134" s="94" t="s">
        <v>158</v>
      </c>
      <c r="G134" s="107"/>
    </row>
    <row r="135" spans="1:7" ht="15.75">
      <c r="A135" s="94">
        <v>10</v>
      </c>
      <c r="B135" s="94">
        <v>5</v>
      </c>
      <c r="C135" s="94" t="s">
        <v>1895</v>
      </c>
      <c r="D135" s="94" t="s">
        <v>177</v>
      </c>
      <c r="G135" s="107"/>
    </row>
    <row r="136" spans="1:4" ht="15.75">
      <c r="A136" s="94">
        <v>10</v>
      </c>
      <c r="B136" s="94">
        <v>6</v>
      </c>
      <c r="C136" s="94" t="s">
        <v>1896</v>
      </c>
      <c r="D136" s="94" t="s">
        <v>178</v>
      </c>
    </row>
    <row r="137" spans="1:4" ht="15.75">
      <c r="A137" s="94">
        <v>10</v>
      </c>
      <c r="B137" s="94">
        <v>7</v>
      </c>
      <c r="C137" s="94" t="s">
        <v>1897</v>
      </c>
      <c r="D137" s="94" t="s">
        <v>1166</v>
      </c>
    </row>
    <row r="138" spans="1:4" ht="15.75">
      <c r="A138" s="94">
        <v>10</v>
      </c>
      <c r="B138" s="94">
        <v>8</v>
      </c>
      <c r="C138" s="94" t="s">
        <v>1898</v>
      </c>
      <c r="D138" s="94" t="s">
        <v>198</v>
      </c>
    </row>
    <row r="139" spans="1:4" ht="15.75">
      <c r="A139" s="94">
        <v>10</v>
      </c>
      <c r="B139" s="94">
        <v>9</v>
      </c>
      <c r="C139" s="94" t="s">
        <v>1899</v>
      </c>
      <c r="D139" s="94" t="s">
        <v>158</v>
      </c>
    </row>
    <row r="140" spans="1:5" ht="15.75">
      <c r="A140" s="94">
        <v>10</v>
      </c>
      <c r="B140" s="94">
        <v>10</v>
      </c>
      <c r="C140" s="94" t="s">
        <v>174</v>
      </c>
      <c r="D140" s="94" t="s">
        <v>179</v>
      </c>
      <c r="E140" s="46" t="s">
        <v>1814</v>
      </c>
    </row>
    <row r="141" spans="1:4" ht="15.75">
      <c r="A141" s="94">
        <v>10</v>
      </c>
      <c r="B141" s="94">
        <v>11</v>
      </c>
      <c r="C141" s="94" t="s">
        <v>156</v>
      </c>
      <c r="D141" s="94" t="s">
        <v>1166</v>
      </c>
    </row>
    <row r="142" spans="1:4" ht="15.75">
      <c r="A142" s="94">
        <v>10</v>
      </c>
      <c r="B142" s="94">
        <v>12</v>
      </c>
      <c r="C142" s="94" t="s">
        <v>1904</v>
      </c>
      <c r="D142" s="94" t="s">
        <v>1166</v>
      </c>
    </row>
    <row r="143" spans="1:4" ht="15.75">
      <c r="A143" s="94">
        <v>10</v>
      </c>
      <c r="B143" s="94">
        <v>13</v>
      </c>
      <c r="C143" s="94" t="s">
        <v>1902</v>
      </c>
      <c r="D143" s="94" t="s">
        <v>158</v>
      </c>
    </row>
    <row r="144" spans="1:5" ht="16.5" thickBot="1">
      <c r="A144" s="94">
        <v>10</v>
      </c>
      <c r="B144" s="94">
        <v>14</v>
      </c>
      <c r="C144" s="94" t="s">
        <v>159</v>
      </c>
      <c r="D144" s="94" t="s">
        <v>1166</v>
      </c>
      <c r="E144" s="103"/>
    </row>
    <row r="145" spans="1:4" ht="15.75">
      <c r="A145" s="94">
        <v>11</v>
      </c>
      <c r="B145" s="94">
        <v>1</v>
      </c>
      <c r="C145" s="94" t="s">
        <v>1891</v>
      </c>
      <c r="D145" s="94"/>
    </row>
    <row r="146" spans="1:4" ht="15.75">
      <c r="A146" s="94">
        <v>11</v>
      </c>
      <c r="B146" s="94">
        <v>2</v>
      </c>
      <c r="C146" s="94" t="s">
        <v>1892</v>
      </c>
      <c r="D146" s="94"/>
    </row>
    <row r="147" spans="1:4" ht="15.75">
      <c r="A147" s="94">
        <v>11</v>
      </c>
      <c r="B147" s="94">
        <v>3</v>
      </c>
      <c r="C147" s="94" t="s">
        <v>1893</v>
      </c>
      <c r="D147" s="94"/>
    </row>
    <row r="148" spans="1:4" ht="15.75">
      <c r="A148" s="94">
        <v>11</v>
      </c>
      <c r="B148" s="94">
        <v>4</v>
      </c>
      <c r="C148" s="94" t="s">
        <v>1894</v>
      </c>
      <c r="D148" s="94"/>
    </row>
    <row r="149" spans="1:4" ht="15.75">
      <c r="A149" s="94">
        <v>11</v>
      </c>
      <c r="B149" s="94">
        <v>5</v>
      </c>
      <c r="C149" s="94" t="s">
        <v>1895</v>
      </c>
      <c r="D149" s="94"/>
    </row>
    <row r="150" spans="1:4" ht="15.75">
      <c r="A150" s="94">
        <v>11</v>
      </c>
      <c r="B150" s="94">
        <v>6</v>
      </c>
      <c r="C150" s="94" t="s">
        <v>1896</v>
      </c>
      <c r="D150" s="94" t="s">
        <v>190</v>
      </c>
    </row>
    <row r="151" spans="1:4" ht="15.75">
      <c r="A151" s="94">
        <v>11</v>
      </c>
      <c r="B151" s="94">
        <v>7</v>
      </c>
      <c r="C151" s="94" t="s">
        <v>1897</v>
      </c>
      <c r="D151" s="94"/>
    </row>
    <row r="152" spans="1:4" ht="15.75">
      <c r="A152" s="94">
        <v>11</v>
      </c>
      <c r="B152" s="94">
        <v>8</v>
      </c>
      <c r="C152" s="94" t="s">
        <v>1898</v>
      </c>
      <c r="D152" s="94" t="s">
        <v>196</v>
      </c>
    </row>
    <row r="153" spans="1:5" ht="15.75">
      <c r="A153" s="94">
        <v>11</v>
      </c>
      <c r="B153" s="94">
        <v>9</v>
      </c>
      <c r="C153" s="94" t="s">
        <v>1899</v>
      </c>
      <c r="D153" s="94"/>
      <c r="E153" s="109"/>
    </row>
    <row r="154" spans="1:4" ht="15.75">
      <c r="A154" s="94">
        <v>11</v>
      </c>
      <c r="B154" s="94">
        <v>10</v>
      </c>
      <c r="C154" s="94" t="s">
        <v>1900</v>
      </c>
      <c r="D154" s="94"/>
    </row>
    <row r="155" spans="1:4" ht="15.75">
      <c r="A155" s="94">
        <v>11</v>
      </c>
      <c r="B155" s="94">
        <v>11</v>
      </c>
      <c r="C155" s="94" t="s">
        <v>1901</v>
      </c>
      <c r="D155" s="94"/>
    </row>
    <row r="156" spans="1:4" ht="15.75">
      <c r="A156" s="94">
        <v>11</v>
      </c>
      <c r="B156" s="94">
        <v>12</v>
      </c>
      <c r="C156" s="94" t="s">
        <v>1904</v>
      </c>
      <c r="D156" s="94"/>
    </row>
    <row r="157" spans="1:4" ht="15.75">
      <c r="A157" s="94">
        <v>11</v>
      </c>
      <c r="B157" s="94">
        <v>13</v>
      </c>
      <c r="C157" s="94" t="s">
        <v>1902</v>
      </c>
      <c r="D157" s="94"/>
    </row>
    <row r="158" spans="1:5" ht="16.5" thickBot="1">
      <c r="A158" s="94">
        <v>11</v>
      </c>
      <c r="B158" s="94">
        <v>14</v>
      </c>
      <c r="C158" s="94" t="s">
        <v>1903</v>
      </c>
      <c r="D158" s="94"/>
      <c r="E158" s="103"/>
    </row>
    <row r="159" spans="1:4" ht="15.75">
      <c r="A159" s="94">
        <v>12</v>
      </c>
      <c r="B159" s="94">
        <v>1</v>
      </c>
      <c r="C159" s="94" t="s">
        <v>1891</v>
      </c>
      <c r="D159" s="94"/>
    </row>
    <row r="160" spans="1:4" ht="15.75">
      <c r="A160" s="94">
        <v>12</v>
      </c>
      <c r="B160" s="94">
        <v>2</v>
      </c>
      <c r="C160" s="94" t="s">
        <v>1892</v>
      </c>
      <c r="D160" s="94"/>
    </row>
    <row r="161" spans="1:4" ht="15.75">
      <c r="A161" s="94">
        <v>12</v>
      </c>
      <c r="B161" s="94">
        <v>3</v>
      </c>
      <c r="C161" s="94" t="s">
        <v>1893</v>
      </c>
      <c r="D161" s="94"/>
    </row>
    <row r="162" spans="1:4" ht="15.75">
      <c r="A162" s="94">
        <v>12</v>
      </c>
      <c r="B162" s="94">
        <v>4</v>
      </c>
      <c r="C162" s="94" t="s">
        <v>1894</v>
      </c>
      <c r="D162" s="94"/>
    </row>
    <row r="163" spans="1:4" ht="15.75">
      <c r="A163" s="94">
        <v>12</v>
      </c>
      <c r="B163" s="94">
        <v>5</v>
      </c>
      <c r="C163" s="94" t="s">
        <v>1895</v>
      </c>
      <c r="D163" s="94"/>
    </row>
    <row r="164" spans="1:4" ht="15.75">
      <c r="A164" s="94">
        <v>12</v>
      </c>
      <c r="B164" s="94">
        <v>6</v>
      </c>
      <c r="C164" s="94" t="s">
        <v>1896</v>
      </c>
      <c r="D164" s="94" t="s">
        <v>191</v>
      </c>
    </row>
    <row r="165" spans="1:4" ht="15.75">
      <c r="A165" s="94">
        <v>12</v>
      </c>
      <c r="B165" s="94">
        <v>7</v>
      </c>
      <c r="C165" s="94" t="s">
        <v>1897</v>
      </c>
      <c r="D165" s="94"/>
    </row>
    <row r="166" spans="1:4" ht="15.75">
      <c r="A166" s="94">
        <v>12</v>
      </c>
      <c r="B166" s="94">
        <v>8</v>
      </c>
      <c r="C166" s="94" t="s">
        <v>1898</v>
      </c>
      <c r="D166" s="94"/>
    </row>
    <row r="167" spans="1:4" ht="15.75">
      <c r="A167" s="94">
        <v>12</v>
      </c>
      <c r="B167" s="94">
        <v>9</v>
      </c>
      <c r="C167" s="94" t="s">
        <v>1899</v>
      </c>
      <c r="D167" s="94"/>
    </row>
    <row r="168" spans="1:4" ht="15.75">
      <c r="A168" s="94">
        <v>12</v>
      </c>
      <c r="B168" s="94">
        <v>10</v>
      </c>
      <c r="C168" s="94" t="s">
        <v>1900</v>
      </c>
      <c r="D168" s="94"/>
    </row>
    <row r="169" spans="1:4" ht="15.75">
      <c r="A169" s="94">
        <v>12</v>
      </c>
      <c r="B169" s="94">
        <v>11</v>
      </c>
      <c r="C169" s="94" t="s">
        <v>1901</v>
      </c>
      <c r="D169" s="94"/>
    </row>
    <row r="170" spans="1:4" ht="15.75">
      <c r="A170" s="94">
        <v>12</v>
      </c>
      <c r="B170" s="94">
        <v>12</v>
      </c>
      <c r="C170" s="94" t="s">
        <v>1904</v>
      </c>
      <c r="D170" s="94"/>
    </row>
    <row r="171" spans="1:4" ht="15.75">
      <c r="A171" s="94">
        <v>12</v>
      </c>
      <c r="B171" s="94">
        <v>13</v>
      </c>
      <c r="C171" s="94" t="s">
        <v>1902</v>
      </c>
      <c r="D171" s="94"/>
    </row>
    <row r="172" spans="1:5" ht="16.5" thickBot="1">
      <c r="A172" s="94">
        <v>12</v>
      </c>
      <c r="B172" s="94">
        <v>14</v>
      </c>
      <c r="C172" s="94" t="s">
        <v>1903</v>
      </c>
      <c r="D172" s="94"/>
      <c r="E172" s="103"/>
    </row>
    <row r="173" spans="1:4" ht="15.75">
      <c r="A173" s="94">
        <v>13</v>
      </c>
      <c r="B173" s="94">
        <v>1</v>
      </c>
      <c r="C173" s="94" t="s">
        <v>1891</v>
      </c>
      <c r="D173" s="94"/>
    </row>
    <row r="174" spans="1:4" ht="15.75">
      <c r="A174" s="94">
        <v>13</v>
      </c>
      <c r="B174" s="94">
        <v>2</v>
      </c>
      <c r="C174" s="94" t="s">
        <v>1892</v>
      </c>
      <c r="D174" s="94"/>
    </row>
    <row r="175" spans="1:4" ht="15.75">
      <c r="A175" s="94">
        <v>13</v>
      </c>
      <c r="B175" s="94">
        <v>3</v>
      </c>
      <c r="C175" s="94" t="s">
        <v>1893</v>
      </c>
      <c r="D175" s="94"/>
    </row>
    <row r="176" spans="1:4" ht="15.75">
      <c r="A176" s="94">
        <v>13</v>
      </c>
      <c r="B176" s="94">
        <v>4</v>
      </c>
      <c r="C176" s="94" t="s">
        <v>1894</v>
      </c>
      <c r="D176" s="94"/>
    </row>
    <row r="177" spans="1:4" ht="15.75">
      <c r="A177" s="94">
        <v>13</v>
      </c>
      <c r="B177" s="94">
        <v>5</v>
      </c>
      <c r="C177" s="94" t="s">
        <v>1895</v>
      </c>
      <c r="D177" s="94"/>
    </row>
    <row r="178" spans="1:4" ht="15.75">
      <c r="A178" s="94">
        <v>13</v>
      </c>
      <c r="B178" s="94">
        <v>6</v>
      </c>
      <c r="C178" s="94" t="s">
        <v>1896</v>
      </c>
      <c r="D178" s="94" t="s">
        <v>192</v>
      </c>
    </row>
    <row r="179" spans="1:4" ht="15.75">
      <c r="A179" s="94">
        <v>13</v>
      </c>
      <c r="B179" s="94">
        <v>7</v>
      </c>
      <c r="C179" s="94" t="s">
        <v>1897</v>
      </c>
      <c r="D179" s="94"/>
    </row>
    <row r="180" spans="1:4" ht="15.75">
      <c r="A180" s="94">
        <v>13</v>
      </c>
      <c r="B180" s="94">
        <v>8</v>
      </c>
      <c r="C180" s="94" t="s">
        <v>1898</v>
      </c>
      <c r="D180" s="94"/>
    </row>
    <row r="181" spans="1:4" ht="15.75">
      <c r="A181" s="94">
        <v>13</v>
      </c>
      <c r="B181" s="94">
        <v>9</v>
      </c>
      <c r="C181" s="94" t="s">
        <v>1899</v>
      </c>
      <c r="D181" s="94"/>
    </row>
    <row r="182" spans="1:4" ht="15.75">
      <c r="A182" s="94">
        <v>13</v>
      </c>
      <c r="B182" s="94">
        <v>10</v>
      </c>
      <c r="C182" s="94" t="s">
        <v>1900</v>
      </c>
      <c r="D182" s="94"/>
    </row>
    <row r="183" spans="1:4" ht="15.75">
      <c r="A183" s="94">
        <v>13</v>
      </c>
      <c r="B183" s="94">
        <v>11</v>
      </c>
      <c r="C183" s="94" t="s">
        <v>1901</v>
      </c>
      <c r="D183" s="94"/>
    </row>
    <row r="184" spans="1:4" ht="15.75">
      <c r="A184" s="94">
        <v>13</v>
      </c>
      <c r="B184" s="94">
        <v>12</v>
      </c>
      <c r="C184" s="94" t="s">
        <v>1904</v>
      </c>
      <c r="D184" s="94"/>
    </row>
    <row r="185" spans="1:4" ht="15.75">
      <c r="A185" s="94">
        <v>13</v>
      </c>
      <c r="B185" s="94">
        <v>13</v>
      </c>
      <c r="C185" s="94" t="s">
        <v>1902</v>
      </c>
      <c r="D185" s="94"/>
    </row>
    <row r="186" spans="1:5" ht="16.5" thickBot="1">
      <c r="A186" s="94">
        <v>13</v>
      </c>
      <c r="B186" s="94">
        <v>14</v>
      </c>
      <c r="C186" s="94" t="s">
        <v>1903</v>
      </c>
      <c r="D186" s="94"/>
      <c r="E186" s="103"/>
    </row>
    <row r="187" spans="1:4" ht="15.75">
      <c r="A187" s="94">
        <v>14</v>
      </c>
      <c r="B187" s="94">
        <v>1</v>
      </c>
      <c r="C187" s="94" t="s">
        <v>1891</v>
      </c>
      <c r="D187" s="94"/>
    </row>
    <row r="188" spans="1:4" ht="15.75">
      <c r="A188" s="94">
        <v>14</v>
      </c>
      <c r="B188" s="94">
        <v>2</v>
      </c>
      <c r="C188" s="94" t="s">
        <v>1892</v>
      </c>
      <c r="D188" s="94"/>
    </row>
    <row r="189" spans="1:4" ht="15.75">
      <c r="A189" s="94">
        <v>14</v>
      </c>
      <c r="B189" s="94">
        <v>3</v>
      </c>
      <c r="C189" s="94" t="s">
        <v>1893</v>
      </c>
      <c r="D189" s="94"/>
    </row>
    <row r="190" spans="1:4" ht="15.75">
      <c r="A190" s="94">
        <v>14</v>
      </c>
      <c r="B190" s="94">
        <v>4</v>
      </c>
      <c r="C190" s="94" t="s">
        <v>1894</v>
      </c>
      <c r="D190" s="94"/>
    </row>
    <row r="191" spans="1:4" ht="15.75">
      <c r="A191" s="94">
        <v>14</v>
      </c>
      <c r="B191" s="94">
        <v>5</v>
      </c>
      <c r="C191" s="94" t="s">
        <v>1895</v>
      </c>
      <c r="D191" s="94"/>
    </row>
    <row r="192" spans="1:4" ht="15.75">
      <c r="A192" s="94">
        <v>14</v>
      </c>
      <c r="B192" s="94">
        <v>6</v>
      </c>
      <c r="C192" s="94" t="s">
        <v>1896</v>
      </c>
      <c r="D192" s="94" t="s">
        <v>193</v>
      </c>
    </row>
    <row r="193" spans="1:4" ht="15.75">
      <c r="A193" s="94">
        <v>14</v>
      </c>
      <c r="B193" s="94">
        <v>7</v>
      </c>
      <c r="C193" s="94" t="s">
        <v>1897</v>
      </c>
      <c r="D193" s="94"/>
    </row>
    <row r="194" spans="1:4" ht="15.75">
      <c r="A194" s="94">
        <v>14</v>
      </c>
      <c r="B194" s="94">
        <v>8</v>
      </c>
      <c r="C194" s="94" t="s">
        <v>1898</v>
      </c>
      <c r="D194" s="94"/>
    </row>
    <row r="195" spans="1:4" ht="15.75">
      <c r="A195" s="94">
        <v>14</v>
      </c>
      <c r="B195" s="94">
        <v>9</v>
      </c>
      <c r="C195" s="94" t="s">
        <v>1899</v>
      </c>
      <c r="D195" s="94"/>
    </row>
    <row r="196" spans="1:4" ht="15.75">
      <c r="A196" s="94">
        <v>14</v>
      </c>
      <c r="B196" s="94">
        <v>10</v>
      </c>
      <c r="C196" s="94" t="s">
        <v>1900</v>
      </c>
      <c r="D196" s="94"/>
    </row>
    <row r="197" spans="1:4" ht="15.75">
      <c r="A197" s="94">
        <v>14</v>
      </c>
      <c r="B197" s="94">
        <v>11</v>
      </c>
      <c r="C197" s="94" t="s">
        <v>1901</v>
      </c>
      <c r="D197" s="94"/>
    </row>
    <row r="198" spans="1:4" ht="15.75">
      <c r="A198" s="94">
        <v>14</v>
      </c>
      <c r="B198" s="94">
        <v>12</v>
      </c>
      <c r="C198" s="94" t="s">
        <v>1904</v>
      </c>
      <c r="D198" s="94"/>
    </row>
    <row r="199" spans="1:4" ht="15.75">
      <c r="A199" s="94">
        <v>14</v>
      </c>
      <c r="B199" s="94">
        <v>13</v>
      </c>
      <c r="C199" s="94" t="s">
        <v>1902</v>
      </c>
      <c r="D199" s="94"/>
    </row>
    <row r="200" spans="1:4" ht="15.75">
      <c r="A200" s="94">
        <v>14</v>
      </c>
      <c r="B200" s="94">
        <v>14</v>
      </c>
      <c r="C200" s="94" t="s">
        <v>1903</v>
      </c>
      <c r="D200" s="94"/>
    </row>
    <row r="201" spans="1:4" ht="15.75">
      <c r="A201" s="94">
        <v>15</v>
      </c>
      <c r="B201" s="94">
        <v>1</v>
      </c>
      <c r="C201" s="94" t="s">
        <v>1891</v>
      </c>
      <c r="D201" s="94"/>
    </row>
    <row r="202" spans="1:4" ht="15.75">
      <c r="A202" s="94">
        <v>15</v>
      </c>
      <c r="B202" s="94">
        <v>2</v>
      </c>
      <c r="C202" s="94" t="s">
        <v>1892</v>
      </c>
      <c r="D202" s="94"/>
    </row>
    <row r="203" spans="1:4" ht="15.75">
      <c r="A203" s="94">
        <v>15</v>
      </c>
      <c r="B203" s="94">
        <v>3</v>
      </c>
      <c r="C203" s="94" t="s">
        <v>1893</v>
      </c>
      <c r="D203" s="94"/>
    </row>
    <row r="204" spans="1:4" ht="15.75">
      <c r="A204" s="94">
        <v>15</v>
      </c>
      <c r="B204" s="94">
        <v>4</v>
      </c>
      <c r="C204" s="94" t="s">
        <v>1894</v>
      </c>
      <c r="D204" s="94"/>
    </row>
    <row r="205" spans="1:4" ht="15.75">
      <c r="A205" s="94">
        <v>15</v>
      </c>
      <c r="B205" s="94">
        <v>5</v>
      </c>
      <c r="C205" s="94" t="s">
        <v>1895</v>
      </c>
      <c r="D205" s="94"/>
    </row>
    <row r="206" spans="1:4" ht="15.75">
      <c r="A206" s="94">
        <v>15</v>
      </c>
      <c r="B206" s="94">
        <v>6</v>
      </c>
      <c r="C206" s="94" t="s">
        <v>1896</v>
      </c>
      <c r="D206" s="94"/>
    </row>
    <row r="207" spans="1:4" ht="15.75">
      <c r="A207" s="94">
        <v>15</v>
      </c>
      <c r="B207" s="94">
        <v>7</v>
      </c>
      <c r="C207" s="94" t="s">
        <v>1897</v>
      </c>
      <c r="D207" s="94"/>
    </row>
    <row r="208" spans="1:4" ht="15.75">
      <c r="A208" s="94">
        <v>15</v>
      </c>
      <c r="B208" s="94">
        <v>8</v>
      </c>
      <c r="C208" s="94" t="s">
        <v>1898</v>
      </c>
      <c r="D208" s="94" t="s">
        <v>227</v>
      </c>
    </row>
    <row r="209" spans="1:4" ht="15.75">
      <c r="A209" s="94">
        <v>15</v>
      </c>
      <c r="B209" s="94">
        <v>9</v>
      </c>
      <c r="C209" s="94" t="s">
        <v>1899</v>
      </c>
      <c r="D209" s="94"/>
    </row>
    <row r="210" spans="1:4" ht="15.75">
      <c r="A210" s="94">
        <v>15</v>
      </c>
      <c r="B210" s="94">
        <v>10</v>
      </c>
      <c r="C210" s="94" t="s">
        <v>1900</v>
      </c>
      <c r="D210" s="94"/>
    </row>
    <row r="211" spans="1:4" ht="15.75">
      <c r="A211" s="94">
        <v>15</v>
      </c>
      <c r="B211" s="94">
        <v>11</v>
      </c>
      <c r="C211" s="94" t="s">
        <v>1901</v>
      </c>
      <c r="D211" s="94"/>
    </row>
    <row r="212" spans="1:4" ht="15.75">
      <c r="A212" s="94">
        <v>15</v>
      </c>
      <c r="B212" s="94">
        <v>12</v>
      </c>
      <c r="C212" s="94" t="s">
        <v>1904</v>
      </c>
      <c r="D212" s="94"/>
    </row>
    <row r="213" spans="1:4" ht="15.75">
      <c r="A213" s="94">
        <v>15</v>
      </c>
      <c r="B213" s="94">
        <v>13</v>
      </c>
      <c r="C213" s="94" t="s">
        <v>1902</v>
      </c>
      <c r="D213" s="94"/>
    </row>
    <row r="214" spans="1:4" ht="15.75">
      <c r="A214" s="94">
        <v>15</v>
      </c>
      <c r="B214" s="94">
        <v>14</v>
      </c>
      <c r="C214" s="94" t="s">
        <v>1903</v>
      </c>
      <c r="D214" s="94"/>
    </row>
    <row r="215" spans="1:4" ht="15.75">
      <c r="A215" s="94">
        <v>16</v>
      </c>
      <c r="B215" s="94">
        <v>1</v>
      </c>
      <c r="C215" s="94" t="s">
        <v>1891</v>
      </c>
      <c r="D215" s="94"/>
    </row>
    <row r="216" spans="1:4" ht="15.75">
      <c r="A216" s="94">
        <v>16</v>
      </c>
      <c r="B216" s="94">
        <v>2</v>
      </c>
      <c r="C216" s="94" t="s">
        <v>1892</v>
      </c>
      <c r="D216" s="94"/>
    </row>
    <row r="217" spans="1:4" ht="15.75">
      <c r="A217" s="94">
        <v>16</v>
      </c>
      <c r="B217" s="94">
        <v>3</v>
      </c>
      <c r="C217" s="94" t="s">
        <v>1893</v>
      </c>
      <c r="D217" s="94"/>
    </row>
    <row r="218" spans="1:4" ht="15.75">
      <c r="A218" s="94">
        <v>16</v>
      </c>
      <c r="B218" s="94">
        <v>4</v>
      </c>
      <c r="C218" s="94" t="s">
        <v>1894</v>
      </c>
      <c r="D218" s="94"/>
    </row>
    <row r="219" spans="1:4" ht="15.75">
      <c r="A219" s="94">
        <v>16</v>
      </c>
      <c r="B219" s="94">
        <v>5</v>
      </c>
      <c r="C219" s="94" t="s">
        <v>1895</v>
      </c>
      <c r="D219" s="94"/>
    </row>
    <row r="220" spans="1:4" ht="15.75">
      <c r="A220" s="94">
        <v>16</v>
      </c>
      <c r="B220" s="94">
        <v>6</v>
      </c>
      <c r="C220" s="94" t="s">
        <v>1896</v>
      </c>
      <c r="D220" s="94"/>
    </row>
    <row r="221" spans="1:4" ht="15.75">
      <c r="A221" s="94">
        <v>16</v>
      </c>
      <c r="B221" s="94">
        <v>7</v>
      </c>
      <c r="C221" s="94" t="s">
        <v>1897</v>
      </c>
      <c r="D221" s="94"/>
    </row>
    <row r="222" spans="1:4" ht="15.75">
      <c r="A222" s="94">
        <v>16</v>
      </c>
      <c r="B222" s="94">
        <v>8</v>
      </c>
      <c r="C222" s="94" t="s">
        <v>1898</v>
      </c>
      <c r="D222" s="94"/>
    </row>
    <row r="223" spans="1:4" ht="15.75">
      <c r="A223" s="94">
        <v>16</v>
      </c>
      <c r="B223" s="94">
        <v>9</v>
      </c>
      <c r="C223" s="94" t="s">
        <v>1899</v>
      </c>
      <c r="D223" s="94"/>
    </row>
    <row r="224" spans="1:4" ht="15.75">
      <c r="A224" s="94">
        <v>16</v>
      </c>
      <c r="B224" s="94">
        <v>10</v>
      </c>
      <c r="C224" s="94" t="s">
        <v>1900</v>
      </c>
      <c r="D224" s="94"/>
    </row>
    <row r="225" spans="1:4" ht="15.75">
      <c r="A225" s="94">
        <v>16</v>
      </c>
      <c r="B225" s="94">
        <v>11</v>
      </c>
      <c r="C225" s="94" t="s">
        <v>1901</v>
      </c>
      <c r="D225" s="94"/>
    </row>
    <row r="226" spans="1:4" ht="15.75">
      <c r="A226" s="94">
        <v>16</v>
      </c>
      <c r="B226" s="94">
        <v>12</v>
      </c>
      <c r="C226" s="94" t="s">
        <v>1904</v>
      </c>
      <c r="D226" s="94"/>
    </row>
    <row r="227" spans="1:4" ht="15.75">
      <c r="A227" s="94">
        <v>16</v>
      </c>
      <c r="B227" s="94">
        <v>13</v>
      </c>
      <c r="C227" s="94" t="s">
        <v>1902</v>
      </c>
      <c r="D227" s="94"/>
    </row>
    <row r="228" spans="1:4" ht="15.75">
      <c r="A228" s="94">
        <v>16</v>
      </c>
      <c r="B228" s="94">
        <v>14</v>
      </c>
      <c r="C228" s="94" t="s">
        <v>1903</v>
      </c>
      <c r="D228" s="94"/>
    </row>
    <row r="229" spans="1:4" ht="15.75">
      <c r="A229" s="94"/>
      <c r="B229" s="94"/>
      <c r="C229" s="94"/>
      <c r="D229" s="94"/>
    </row>
    <row r="230" spans="1:3" ht="15.75">
      <c r="A230" s="94"/>
      <c r="B230" s="94"/>
      <c r="C230" s="94"/>
    </row>
    <row r="231" spans="1:3" ht="15.75">
      <c r="A231" s="94"/>
      <c r="B231" s="94"/>
      <c r="C231" s="94"/>
    </row>
    <row r="232" spans="1:3" ht="15.75">
      <c r="A232" s="94"/>
      <c r="B232" s="94"/>
      <c r="C232" s="94"/>
    </row>
    <row r="233" spans="1:3" ht="15.75">
      <c r="A233" s="94"/>
      <c r="B233" s="94"/>
      <c r="C233" s="94"/>
    </row>
    <row r="234" spans="1:3" ht="15.75">
      <c r="A234" s="94"/>
      <c r="B234" s="94"/>
      <c r="C234" s="94"/>
    </row>
    <row r="235" spans="1:3" ht="15.75">
      <c r="A235" s="94"/>
      <c r="B235" s="94"/>
      <c r="C235" s="94"/>
    </row>
    <row r="236" spans="1:3" ht="15.75">
      <c r="A236" s="94"/>
      <c r="B236" s="94"/>
      <c r="C236" s="94"/>
    </row>
    <row r="237" spans="1:3" ht="15.75">
      <c r="A237" s="94"/>
      <c r="B237" s="94"/>
      <c r="C237" s="94"/>
    </row>
    <row r="238" spans="1:3" ht="15.75">
      <c r="A238" s="94"/>
      <c r="B238" s="94"/>
      <c r="C238" s="94"/>
    </row>
    <row r="239" spans="1:3" ht="15.75">
      <c r="A239" s="94"/>
      <c r="B239" s="94"/>
      <c r="C239" s="94"/>
    </row>
    <row r="240" spans="1:3" ht="15.75">
      <c r="A240" s="94"/>
      <c r="B240" s="94"/>
      <c r="C240" s="94"/>
    </row>
    <row r="241" spans="1:3" ht="15.75">
      <c r="A241" s="94"/>
      <c r="B241" s="94"/>
      <c r="C241" s="94"/>
    </row>
    <row r="242" spans="1:3" ht="15.75">
      <c r="A242" s="94"/>
      <c r="B242" s="94"/>
      <c r="C242" s="94"/>
    </row>
    <row r="243" spans="1:3" ht="15.75">
      <c r="A243" s="94"/>
      <c r="B243" s="94"/>
      <c r="C243" s="94"/>
    </row>
    <row r="244" spans="1:3" ht="15.75">
      <c r="A244" s="94"/>
      <c r="B244" s="94"/>
      <c r="C244" s="94"/>
    </row>
    <row r="245" spans="1:3" ht="15.75">
      <c r="A245" s="94"/>
      <c r="B245" s="94"/>
      <c r="C245" s="94"/>
    </row>
    <row r="246" spans="1:3" ht="15.75">
      <c r="A246" s="94"/>
      <c r="B246" s="94"/>
      <c r="C246" s="94"/>
    </row>
    <row r="247" spans="1:3" ht="15.75">
      <c r="A247" s="94"/>
      <c r="B247" s="94"/>
      <c r="C247" s="94"/>
    </row>
    <row r="248" spans="1:3" ht="15.75">
      <c r="A248" s="94"/>
      <c r="B248" s="94"/>
      <c r="C248" s="94"/>
    </row>
    <row r="249" spans="1:3" ht="15.75">
      <c r="A249" s="94"/>
      <c r="B249" s="94"/>
      <c r="C249" s="94"/>
    </row>
    <row r="250" spans="1:3" ht="15.75">
      <c r="A250" s="94"/>
      <c r="B250" s="94"/>
      <c r="C250" s="94"/>
    </row>
    <row r="251" spans="1:3" ht="15.75">
      <c r="A251" s="94"/>
      <c r="B251" s="94"/>
      <c r="C251" s="94"/>
    </row>
    <row r="252" spans="1:3" ht="15.75">
      <c r="A252" s="94"/>
      <c r="B252" s="94"/>
      <c r="C252" s="94"/>
    </row>
    <row r="253" spans="1:3" ht="15.75">
      <c r="A253" s="94"/>
      <c r="B253" s="94"/>
      <c r="C253" s="94"/>
    </row>
    <row r="254" spans="1:3" ht="15.75">
      <c r="A254" s="94"/>
      <c r="B254" s="94"/>
      <c r="C254" s="94"/>
    </row>
    <row r="255" spans="1:3" ht="15.75">
      <c r="A255" s="94"/>
      <c r="B255" s="94"/>
      <c r="C255" s="94"/>
    </row>
    <row r="256" spans="1:3" ht="15.75">
      <c r="A256" s="94"/>
      <c r="B256" s="94"/>
      <c r="C256" s="94"/>
    </row>
    <row r="257" spans="1:3" ht="15.75">
      <c r="A257" s="94"/>
      <c r="B257" s="94"/>
      <c r="C257" s="94"/>
    </row>
    <row r="258" spans="1:3" ht="15.75">
      <c r="A258" s="94"/>
      <c r="B258" s="94"/>
      <c r="C258" s="94"/>
    </row>
    <row r="259" spans="1:3" ht="15.75">
      <c r="A259" s="94"/>
      <c r="B259" s="94"/>
      <c r="C259" s="94"/>
    </row>
    <row r="260" spans="1:3" ht="15.75">
      <c r="A260" s="94"/>
      <c r="B260" s="94"/>
      <c r="C260" s="94"/>
    </row>
    <row r="261" spans="1:3" ht="15.75">
      <c r="A261" s="94"/>
      <c r="B261" s="94"/>
      <c r="C261" s="94"/>
    </row>
    <row r="262" spans="1:3" ht="15.75">
      <c r="A262" s="94"/>
      <c r="B262" s="94"/>
      <c r="C262" s="94"/>
    </row>
    <row r="263" spans="1:3" ht="15.75">
      <c r="A263" s="94"/>
      <c r="B263" s="94"/>
      <c r="C263" s="94"/>
    </row>
    <row r="264" spans="1:3" ht="15.75">
      <c r="A264" s="94"/>
      <c r="B264" s="94"/>
      <c r="C264" s="94"/>
    </row>
    <row r="265" spans="1:3" ht="15.75">
      <c r="A265" s="94"/>
      <c r="B265" s="94"/>
      <c r="C265" s="94"/>
    </row>
    <row r="266" spans="1:3" ht="15.75">
      <c r="A266" s="94"/>
      <c r="B266" s="94"/>
      <c r="C266" s="94"/>
    </row>
    <row r="267" spans="1:3" ht="15.75">
      <c r="A267" s="94"/>
      <c r="B267" s="94"/>
      <c r="C267" s="94"/>
    </row>
    <row r="268" spans="1:3" ht="15.75">
      <c r="A268" s="94"/>
      <c r="B268" s="94"/>
      <c r="C268" s="94"/>
    </row>
    <row r="269" spans="1:3" ht="15.75">
      <c r="A269" s="94"/>
      <c r="B269" s="94"/>
      <c r="C269" s="94"/>
    </row>
    <row r="270" spans="1:3" ht="15.75">
      <c r="A270" s="94"/>
      <c r="B270" s="94"/>
      <c r="C270" s="94"/>
    </row>
    <row r="271" spans="1:3" ht="15.75">
      <c r="A271" s="94"/>
      <c r="B271" s="94"/>
      <c r="C271" s="94"/>
    </row>
    <row r="272" spans="1:3" ht="15.75">
      <c r="A272" s="94"/>
      <c r="B272" s="94"/>
      <c r="C272" s="94"/>
    </row>
    <row r="273" spans="1:3" ht="15.75">
      <c r="A273" s="94"/>
      <c r="B273" s="94"/>
      <c r="C273" s="94"/>
    </row>
    <row r="274" spans="1:3" ht="15.75">
      <c r="A274" s="94"/>
      <c r="B274" s="94"/>
      <c r="C274" s="94"/>
    </row>
    <row r="275" spans="1:3" ht="15.75">
      <c r="A275" s="94"/>
      <c r="B275" s="94"/>
      <c r="C275" s="94"/>
    </row>
    <row r="276" spans="1:3" ht="15.75">
      <c r="A276" s="94"/>
      <c r="B276" s="94"/>
      <c r="C276" s="94"/>
    </row>
    <row r="277" spans="1:3" ht="15.75">
      <c r="A277" s="94"/>
      <c r="B277" s="94"/>
      <c r="C277" s="94"/>
    </row>
    <row r="278" spans="1:3" ht="15.75">
      <c r="A278" s="94"/>
      <c r="B278" s="94"/>
      <c r="C278" s="94"/>
    </row>
    <row r="279" spans="1:3" ht="15.75">
      <c r="A279" s="94"/>
      <c r="B279" s="94"/>
      <c r="C279" s="94"/>
    </row>
    <row r="280" spans="1:3" ht="15.75">
      <c r="A280" s="94"/>
      <c r="B280" s="94"/>
      <c r="C280" s="94"/>
    </row>
    <row r="281" spans="1:3" ht="15.75">
      <c r="A281" s="94"/>
      <c r="B281" s="94"/>
      <c r="C281" s="94"/>
    </row>
    <row r="282" spans="1:3" ht="15.75">
      <c r="A282" s="94"/>
      <c r="B282" s="94"/>
      <c r="C282" s="94"/>
    </row>
    <row r="283" spans="1:3" ht="15.75">
      <c r="A283" s="94"/>
      <c r="B283" s="94"/>
      <c r="C283" s="94"/>
    </row>
    <row r="284" spans="1:3" ht="15.75">
      <c r="A284" s="94"/>
      <c r="B284" s="94"/>
      <c r="C284" s="94"/>
    </row>
    <row r="285" spans="1:3" ht="15.75">
      <c r="A285" s="94"/>
      <c r="B285" s="94"/>
      <c r="C285" s="94"/>
    </row>
    <row r="286" spans="1:3" ht="15.75">
      <c r="A286" s="94"/>
      <c r="B286" s="94"/>
      <c r="C286" s="94"/>
    </row>
    <row r="287" spans="1:3" ht="15.75">
      <c r="A287" s="94"/>
      <c r="B287" s="94"/>
      <c r="C287" s="94"/>
    </row>
    <row r="288" spans="1:3" ht="15.75">
      <c r="A288" s="94"/>
      <c r="B288" s="94"/>
      <c r="C288" s="94"/>
    </row>
    <row r="289" spans="1:3" ht="15.75">
      <c r="A289" s="94"/>
      <c r="B289" s="94"/>
      <c r="C289" s="94"/>
    </row>
    <row r="290" spans="1:3" ht="15.75">
      <c r="A290" s="94"/>
      <c r="B290" s="94"/>
      <c r="C290" s="94"/>
    </row>
    <row r="291" spans="1:3" ht="15.75">
      <c r="A291" s="94"/>
      <c r="B291" s="94"/>
      <c r="C291" s="94"/>
    </row>
    <row r="292" spans="1:3" ht="15.75">
      <c r="A292" s="94"/>
      <c r="B292" s="94"/>
      <c r="C292" s="94"/>
    </row>
    <row r="293" spans="1:3" ht="15.75">
      <c r="A293" s="94"/>
      <c r="B293" s="94"/>
      <c r="C293" s="94"/>
    </row>
    <row r="294" spans="1:3" ht="15.75">
      <c r="A294" s="94"/>
      <c r="B294" s="94"/>
      <c r="C294" s="94"/>
    </row>
    <row r="295" spans="1:3" ht="15.75">
      <c r="A295" s="94"/>
      <c r="B295" s="94"/>
      <c r="C295" s="94"/>
    </row>
    <row r="296" spans="1:3" ht="15.75">
      <c r="A296" s="94"/>
      <c r="B296" s="94"/>
      <c r="C296" s="94"/>
    </row>
    <row r="297" spans="1:3" ht="15.75">
      <c r="A297" s="94"/>
      <c r="B297" s="94"/>
      <c r="C297" s="94"/>
    </row>
    <row r="298" spans="1:3" ht="15.75">
      <c r="A298" s="94"/>
      <c r="B298" s="94"/>
      <c r="C298" s="94"/>
    </row>
    <row r="299" spans="1:3" ht="15.75">
      <c r="A299" s="94"/>
      <c r="B299" s="94"/>
      <c r="C299" s="94"/>
    </row>
    <row r="300" spans="1:3" ht="15.75">
      <c r="A300" s="94"/>
      <c r="B300" s="94"/>
      <c r="C300" s="94"/>
    </row>
    <row r="301" spans="1:3" ht="15.75">
      <c r="A301" s="94"/>
      <c r="B301" s="94"/>
      <c r="C301" s="94"/>
    </row>
    <row r="302" spans="1:3" ht="15.75">
      <c r="A302" s="94"/>
      <c r="B302" s="94"/>
      <c r="C302" s="94"/>
    </row>
    <row r="303" spans="1:3" ht="15.75">
      <c r="A303" s="94"/>
      <c r="B303" s="94"/>
      <c r="C303" s="94"/>
    </row>
    <row r="304" spans="1:3" ht="15.75">
      <c r="A304" s="94"/>
      <c r="B304" s="94"/>
      <c r="C304" s="94"/>
    </row>
    <row r="305" spans="1:3" ht="15.75">
      <c r="A305" s="94"/>
      <c r="B305" s="94"/>
      <c r="C305" s="94"/>
    </row>
    <row r="306" spans="1:3" ht="15.75">
      <c r="A306" s="94"/>
      <c r="B306" s="94"/>
      <c r="C306" s="94"/>
    </row>
    <row r="307" spans="1:3" ht="15.75">
      <c r="A307" s="94"/>
      <c r="B307" s="94"/>
      <c r="C307" s="94"/>
    </row>
    <row r="308" spans="1:3" ht="15.75">
      <c r="A308" s="94"/>
      <c r="B308" s="94"/>
      <c r="C308" s="94"/>
    </row>
    <row r="309" spans="1:3" ht="15.75">
      <c r="A309" s="94"/>
      <c r="B309" s="94"/>
      <c r="C309" s="94"/>
    </row>
    <row r="310" spans="1:3" ht="15.75">
      <c r="A310" s="94"/>
      <c r="B310" s="94"/>
      <c r="C310" s="94"/>
    </row>
    <row r="311" spans="1:3" ht="15.75">
      <c r="A311" s="94"/>
      <c r="B311" s="94"/>
      <c r="C311" s="94"/>
    </row>
    <row r="312" spans="1:3" ht="15.75">
      <c r="A312" s="94"/>
      <c r="B312" s="94"/>
      <c r="C312" s="94"/>
    </row>
    <row r="313" spans="1:3" ht="15.75">
      <c r="A313" s="94"/>
      <c r="B313" s="94"/>
      <c r="C313" s="94"/>
    </row>
    <row r="314" spans="1:3" ht="15.75">
      <c r="A314" s="94"/>
      <c r="B314" s="94"/>
      <c r="C314" s="94"/>
    </row>
    <row r="315" spans="1:3" ht="15.75">
      <c r="A315" s="94"/>
      <c r="B315" s="94"/>
      <c r="C315" s="94"/>
    </row>
    <row r="316" spans="1:3" ht="15.75">
      <c r="A316" s="94"/>
      <c r="B316" s="94"/>
      <c r="C316" s="94"/>
    </row>
    <row r="317" spans="1:3" ht="15.75">
      <c r="A317" s="94"/>
      <c r="B317" s="94"/>
      <c r="C317" s="94"/>
    </row>
    <row r="318" spans="1:3" ht="15.75">
      <c r="A318" s="94"/>
      <c r="B318" s="94"/>
      <c r="C318" s="94"/>
    </row>
    <row r="319" spans="1:3" ht="15.75">
      <c r="A319" s="94"/>
      <c r="B319" s="94"/>
      <c r="C319" s="94"/>
    </row>
    <row r="320" spans="1:3" ht="15.75">
      <c r="A320" s="94"/>
      <c r="B320" s="94"/>
      <c r="C320" s="94"/>
    </row>
    <row r="321" spans="1:3" ht="15.75">
      <c r="A321" s="94"/>
      <c r="B321" s="94"/>
      <c r="C321" s="94"/>
    </row>
    <row r="322" spans="1:3" ht="15.75">
      <c r="A322" s="94"/>
      <c r="B322" s="94"/>
      <c r="C322" s="94"/>
    </row>
    <row r="323" spans="1:3" ht="15.75">
      <c r="A323" s="94"/>
      <c r="B323" s="94"/>
      <c r="C323" s="94"/>
    </row>
    <row r="324" spans="1:3" ht="15.75">
      <c r="A324" s="94"/>
      <c r="B324" s="94"/>
      <c r="C324" s="94"/>
    </row>
    <row r="325" spans="1:3" ht="15.75">
      <c r="A325" s="94"/>
      <c r="B325" s="94"/>
      <c r="C325" s="94"/>
    </row>
    <row r="326" spans="1:3" ht="15.75">
      <c r="A326" s="94"/>
      <c r="B326" s="94"/>
      <c r="C326" s="94"/>
    </row>
    <row r="327" spans="1:3" ht="15.75">
      <c r="A327" s="94"/>
      <c r="B327" s="94"/>
      <c r="C327" s="94"/>
    </row>
    <row r="328" spans="1:3" ht="15.75">
      <c r="A328" s="94"/>
      <c r="B328" s="94"/>
      <c r="C328" s="94"/>
    </row>
    <row r="329" spans="1:3" ht="15.75">
      <c r="A329" s="94"/>
      <c r="B329" s="94"/>
      <c r="C329" s="94"/>
    </row>
    <row r="330" spans="1:3" ht="15.75">
      <c r="A330" s="94"/>
      <c r="B330" s="94"/>
      <c r="C330" s="94"/>
    </row>
    <row r="331" spans="1:3" ht="15.75">
      <c r="A331" s="94"/>
      <c r="B331" s="94"/>
      <c r="C331" s="94"/>
    </row>
    <row r="332" spans="1:3" ht="15.75">
      <c r="A332" s="94"/>
      <c r="B332" s="94"/>
      <c r="C332" s="94"/>
    </row>
  </sheetData>
  <sheetProtection/>
  <printOptions/>
  <pageMargins left="0.7" right="0.7" top="0.75" bottom="0.75" header="0.3" footer="0.3"/>
  <pageSetup fitToHeight="1" fitToWidth="1" horizontalDpi="600" verticalDpi="600" orientation="portrait" scale="20" r:id="rId1"/>
</worksheet>
</file>

<file path=xl/worksheets/sheet13.xml><?xml version="1.0" encoding="utf-8"?>
<worksheet xmlns="http://schemas.openxmlformats.org/spreadsheetml/2006/main" xmlns:r="http://schemas.openxmlformats.org/officeDocument/2006/relationships">
  <sheetPr>
    <pageSetUpPr fitToPage="1"/>
  </sheetPr>
  <dimension ref="A2:Z360"/>
  <sheetViews>
    <sheetView zoomScalePageLayoutView="0" workbookViewId="0" topLeftCell="F19">
      <selection activeCell="H24" sqref="H24"/>
    </sheetView>
  </sheetViews>
  <sheetFormatPr defaultColWidth="9.140625" defaultRowHeight="12.75"/>
  <cols>
    <col min="1" max="1" width="7.57421875" style="92" bestFit="1" customWidth="1"/>
    <col min="2" max="2" width="5.421875" style="92" bestFit="1" customWidth="1"/>
    <col min="3" max="3" width="37.140625" style="92" customWidth="1"/>
    <col min="4" max="4" width="68.421875" style="94" customWidth="1"/>
    <col min="5" max="5" width="67.7109375" style="94" customWidth="1"/>
    <col min="6" max="6" width="9.140625" style="92" customWidth="1"/>
    <col min="7" max="7" width="33.8515625" style="92" customWidth="1"/>
    <col min="8" max="8" width="35.8515625" style="92" customWidth="1"/>
    <col min="9" max="9" width="29.421875" style="92" customWidth="1"/>
    <col min="10" max="10" width="29.140625" style="92" customWidth="1"/>
    <col min="11" max="11" width="46.00390625" style="92" customWidth="1"/>
    <col min="12" max="12" width="26.57421875" style="92" customWidth="1"/>
    <col min="13" max="15" width="9.140625" style="92" customWidth="1"/>
    <col min="16" max="16" width="13.7109375" style="92" customWidth="1"/>
    <col min="17" max="16384" width="9.140625" style="92" customWidth="1"/>
  </cols>
  <sheetData>
    <row r="2" spans="1:24" s="37" customFormat="1" ht="15.75">
      <c r="A2" s="115" t="s">
        <v>1272</v>
      </c>
      <c r="B2" s="115" t="s">
        <v>1273</v>
      </c>
      <c r="C2" s="115" t="s">
        <v>1274</v>
      </c>
      <c r="D2" s="115" t="s">
        <v>1275</v>
      </c>
      <c r="E2" s="117" t="s">
        <v>1276</v>
      </c>
      <c r="F2" s="92"/>
      <c r="G2" s="108" t="s">
        <v>1282</v>
      </c>
      <c r="H2" s="46"/>
      <c r="I2" s="46"/>
      <c r="J2" s="46"/>
      <c r="K2" s="46"/>
      <c r="L2" s="46"/>
      <c r="M2" s="46"/>
      <c r="N2" s="46"/>
      <c r="O2" s="46"/>
      <c r="P2" s="46"/>
      <c r="Q2" s="46"/>
      <c r="R2" s="46"/>
      <c r="S2" s="46"/>
      <c r="T2" s="46"/>
      <c r="U2" s="46"/>
      <c r="V2" s="46"/>
      <c r="W2" s="46"/>
      <c r="X2" s="46"/>
    </row>
    <row r="3" spans="1:26" s="37" customFormat="1" ht="15.75">
      <c r="A3" s="46">
        <v>1</v>
      </c>
      <c r="B3" s="46">
        <v>1</v>
      </c>
      <c r="C3" s="118" t="s">
        <v>1973</v>
      </c>
      <c r="D3" s="46"/>
      <c r="E3" s="46"/>
      <c r="G3" s="46" t="s">
        <v>1279</v>
      </c>
      <c r="I3" s="46"/>
      <c r="K3" s="46"/>
      <c r="M3" s="46"/>
      <c r="N3" s="46"/>
      <c r="O3" s="46"/>
      <c r="P3" s="46"/>
      <c r="Q3" s="46"/>
      <c r="R3" s="46"/>
      <c r="S3" s="46"/>
      <c r="T3" s="46"/>
      <c r="U3" s="46"/>
      <c r="V3" s="46"/>
      <c r="W3" s="46"/>
      <c r="X3" s="46"/>
      <c r="Y3" s="46"/>
      <c r="Z3" s="46"/>
    </row>
    <row r="4" spans="1:11" s="37" customFormat="1" ht="15.75">
      <c r="A4" s="46">
        <v>1</v>
      </c>
      <c r="B4" s="46">
        <v>2</v>
      </c>
      <c r="C4" s="118" t="s">
        <v>1974</v>
      </c>
      <c r="D4" s="46"/>
      <c r="E4" s="46"/>
      <c r="G4" s="46" t="s">
        <v>1535</v>
      </c>
      <c r="H4" s="37">
        <v>51</v>
      </c>
      <c r="I4" s="46">
        <v>111</v>
      </c>
      <c r="J4" s="37">
        <v>0.315</v>
      </c>
      <c r="K4" s="46"/>
    </row>
    <row r="5" spans="1:11" s="37" customFormat="1" ht="15.75">
      <c r="A5" s="46">
        <v>1</v>
      </c>
      <c r="B5" s="46">
        <v>3</v>
      </c>
      <c r="C5" s="118" t="s">
        <v>1535</v>
      </c>
      <c r="D5" s="46"/>
      <c r="E5" s="46"/>
      <c r="G5" s="46" t="s">
        <v>2472</v>
      </c>
      <c r="H5" s="37">
        <v>60</v>
      </c>
      <c r="I5" s="46">
        <v>102</v>
      </c>
      <c r="J5" s="37">
        <v>0.37</v>
      </c>
      <c r="K5" s="46"/>
    </row>
    <row r="6" spans="1:11" s="37" customFormat="1" ht="15.75">
      <c r="A6" s="46">
        <v>1</v>
      </c>
      <c r="B6" s="46">
        <v>4</v>
      </c>
      <c r="C6" s="118" t="s">
        <v>2472</v>
      </c>
      <c r="D6" s="46"/>
      <c r="E6" s="46"/>
      <c r="G6" s="46" t="s">
        <v>46</v>
      </c>
      <c r="H6" s="37">
        <v>66</v>
      </c>
      <c r="I6" s="46">
        <v>96</v>
      </c>
      <c r="J6" s="37">
        <v>0.407</v>
      </c>
      <c r="K6" s="46"/>
    </row>
    <row r="7" spans="1:11" s="37" customFormat="1" ht="15.75">
      <c r="A7" s="46">
        <v>1</v>
      </c>
      <c r="B7" s="46">
        <v>5</v>
      </c>
      <c r="C7" s="118" t="s">
        <v>46</v>
      </c>
      <c r="D7" s="46"/>
      <c r="E7" s="46"/>
      <c r="G7" s="46" t="s">
        <v>1670</v>
      </c>
      <c r="H7" s="37">
        <v>69</v>
      </c>
      <c r="I7" s="46">
        <v>93</v>
      </c>
      <c r="J7" s="37">
        <v>0.426</v>
      </c>
      <c r="K7" s="46"/>
    </row>
    <row r="8" spans="1:11" s="37" customFormat="1" ht="15.75">
      <c r="A8" s="46">
        <v>1</v>
      </c>
      <c r="B8" s="46">
        <v>6</v>
      </c>
      <c r="C8" s="118" t="s">
        <v>1670</v>
      </c>
      <c r="D8" s="46"/>
      <c r="E8" s="46"/>
      <c r="G8" s="46" t="s">
        <v>1673</v>
      </c>
      <c r="H8" s="37">
        <v>76</v>
      </c>
      <c r="I8" s="46">
        <v>86</v>
      </c>
      <c r="J8" s="37">
        <v>0.469</v>
      </c>
      <c r="K8" s="46"/>
    </row>
    <row r="9" spans="1:11" s="37" customFormat="1" ht="15.75">
      <c r="A9" s="46">
        <v>1</v>
      </c>
      <c r="B9" s="46">
        <v>7</v>
      </c>
      <c r="C9" s="118" t="s">
        <v>1673</v>
      </c>
      <c r="D9" s="46"/>
      <c r="E9" s="46"/>
      <c r="G9" s="46" t="s">
        <v>2145</v>
      </c>
      <c r="H9" s="37">
        <v>79</v>
      </c>
      <c r="I9" s="46">
        <v>83</v>
      </c>
      <c r="J9" s="37">
        <v>0.488</v>
      </c>
      <c r="K9" s="46"/>
    </row>
    <row r="10" spans="1:11" s="37" customFormat="1" ht="15.75">
      <c r="A10" s="46">
        <v>1</v>
      </c>
      <c r="B10" s="46">
        <v>8</v>
      </c>
      <c r="C10" s="118" t="s">
        <v>2145</v>
      </c>
      <c r="D10" s="46"/>
      <c r="E10" s="46"/>
      <c r="G10" s="46" t="s">
        <v>928</v>
      </c>
      <c r="H10" s="37">
        <v>81</v>
      </c>
      <c r="I10" s="46">
        <v>81</v>
      </c>
      <c r="J10" s="37">
        <v>0.5</v>
      </c>
      <c r="K10" s="46"/>
    </row>
    <row r="11" spans="1:11" s="37" customFormat="1" ht="15.75">
      <c r="A11" s="46">
        <v>1</v>
      </c>
      <c r="B11" s="46">
        <v>9</v>
      </c>
      <c r="C11" s="118" t="s">
        <v>928</v>
      </c>
      <c r="D11" s="46"/>
      <c r="E11" s="46"/>
      <c r="G11" s="46" t="s">
        <v>1674</v>
      </c>
      <c r="H11" s="37">
        <v>85</v>
      </c>
      <c r="I11" s="46">
        <v>77</v>
      </c>
      <c r="J11" s="37">
        <v>0.525</v>
      </c>
      <c r="K11" s="46"/>
    </row>
    <row r="12" spans="1:11" s="37" customFormat="1" ht="15.75">
      <c r="A12" s="46">
        <v>1</v>
      </c>
      <c r="B12" s="46">
        <v>10</v>
      </c>
      <c r="C12" s="118" t="s">
        <v>1674</v>
      </c>
      <c r="D12" s="46"/>
      <c r="E12" s="46"/>
      <c r="G12" s="46" t="s">
        <v>2053</v>
      </c>
      <c r="H12" s="37">
        <v>87</v>
      </c>
      <c r="I12" s="46">
        <v>75</v>
      </c>
      <c r="J12" s="37">
        <v>0.537</v>
      </c>
      <c r="K12" s="46"/>
    </row>
    <row r="13" spans="1:11" s="37" customFormat="1" ht="15.75">
      <c r="A13" s="46">
        <v>1</v>
      </c>
      <c r="B13" s="46">
        <v>11</v>
      </c>
      <c r="C13" s="118" t="s">
        <v>2053</v>
      </c>
      <c r="D13" s="46"/>
      <c r="E13" s="46"/>
      <c r="G13" s="46" t="s">
        <v>1665</v>
      </c>
      <c r="H13" s="37">
        <v>89</v>
      </c>
      <c r="I13" s="46">
        <v>73</v>
      </c>
      <c r="J13" s="37">
        <v>0.549</v>
      </c>
      <c r="K13" s="46"/>
    </row>
    <row r="14" spans="1:11" s="37" customFormat="1" ht="15.75">
      <c r="A14" s="46">
        <v>1</v>
      </c>
      <c r="B14" s="46">
        <v>12</v>
      </c>
      <c r="C14" s="118" t="s">
        <v>1665</v>
      </c>
      <c r="D14" s="46"/>
      <c r="E14" s="46"/>
      <c r="G14" s="46" t="s">
        <v>1658</v>
      </c>
      <c r="H14" s="37">
        <v>93</v>
      </c>
      <c r="I14" s="46">
        <v>69</v>
      </c>
      <c r="J14" s="37">
        <v>0.574</v>
      </c>
      <c r="K14" s="46"/>
    </row>
    <row r="15" spans="1:11" s="37" customFormat="1" ht="15.75">
      <c r="A15" s="46">
        <v>1</v>
      </c>
      <c r="B15" s="46">
        <v>13</v>
      </c>
      <c r="C15" s="118" t="s">
        <v>1658</v>
      </c>
      <c r="D15" s="46"/>
      <c r="E15" s="46"/>
      <c r="G15" s="46" t="s">
        <v>2146</v>
      </c>
      <c r="H15" s="37">
        <v>96</v>
      </c>
      <c r="I15" s="46">
        <v>66</v>
      </c>
      <c r="J15" s="37">
        <v>0.593</v>
      </c>
      <c r="K15" s="46"/>
    </row>
    <row r="16" spans="1:11" s="37" customFormat="1" ht="15.75">
      <c r="A16" s="46">
        <v>1</v>
      </c>
      <c r="B16" s="46">
        <v>14</v>
      </c>
      <c r="C16" s="118" t="s">
        <v>2146</v>
      </c>
      <c r="D16" s="46"/>
      <c r="E16" s="46"/>
      <c r="G16" s="46" t="s">
        <v>984</v>
      </c>
      <c r="H16" s="37">
        <v>98</v>
      </c>
      <c r="I16" s="46">
        <v>64</v>
      </c>
      <c r="J16" s="37">
        <v>0.605</v>
      </c>
      <c r="K16" s="46"/>
    </row>
    <row r="17" spans="1:11" s="37" customFormat="1" ht="15.75">
      <c r="A17" s="46">
        <v>1</v>
      </c>
      <c r="B17" s="46">
        <v>15</v>
      </c>
      <c r="C17" s="118" t="s">
        <v>984</v>
      </c>
      <c r="D17" s="46"/>
      <c r="E17" s="46"/>
      <c r="G17" s="46" t="s">
        <v>1661</v>
      </c>
      <c r="H17" s="37">
        <v>104</v>
      </c>
      <c r="I17" s="46">
        <v>58</v>
      </c>
      <c r="J17" s="37">
        <v>0.642</v>
      </c>
      <c r="K17" s="46"/>
    </row>
    <row r="18" spans="1:11" s="37" customFormat="1" ht="15.75">
      <c r="A18" s="46">
        <v>1</v>
      </c>
      <c r="B18" s="46">
        <v>16</v>
      </c>
      <c r="C18" s="118" t="s">
        <v>1661</v>
      </c>
      <c r="D18" s="46"/>
      <c r="E18" s="46"/>
      <c r="G18" s="46"/>
      <c r="I18" s="46"/>
      <c r="K18" s="46"/>
    </row>
    <row r="19" spans="1:11" s="37" customFormat="1" ht="15.75">
      <c r="A19" s="46">
        <v>2</v>
      </c>
      <c r="B19" s="46">
        <v>1</v>
      </c>
      <c r="C19" s="118" t="s">
        <v>1973</v>
      </c>
      <c r="D19" s="46"/>
      <c r="E19" s="46"/>
      <c r="G19" s="46"/>
      <c r="I19" s="46"/>
      <c r="K19" s="46"/>
    </row>
    <row r="20" spans="1:11" s="37" customFormat="1" ht="15.75">
      <c r="A20" s="46">
        <v>2</v>
      </c>
      <c r="B20" s="46">
        <v>2</v>
      </c>
      <c r="C20" s="118" t="s">
        <v>1974</v>
      </c>
      <c r="D20" s="46"/>
      <c r="E20" s="46"/>
      <c r="G20" s="46"/>
      <c r="I20" s="46"/>
      <c r="K20" s="46"/>
    </row>
    <row r="21" spans="1:11" s="37" customFormat="1" ht="15.75">
      <c r="A21" s="46">
        <v>2</v>
      </c>
      <c r="B21" s="46">
        <v>3</v>
      </c>
      <c r="C21" s="118" t="s">
        <v>1535</v>
      </c>
      <c r="D21" s="46"/>
      <c r="E21" s="46"/>
      <c r="G21" s="46"/>
      <c r="I21" s="46"/>
      <c r="K21" s="46"/>
    </row>
    <row r="22" spans="1:11" s="37" customFormat="1" ht="15.75">
      <c r="A22" s="46">
        <v>2</v>
      </c>
      <c r="B22" s="46">
        <v>4</v>
      </c>
      <c r="C22" s="118" t="s">
        <v>2472</v>
      </c>
      <c r="D22" s="46"/>
      <c r="E22" s="46"/>
      <c r="G22" s="46"/>
      <c r="I22" s="46"/>
      <c r="K22" s="46"/>
    </row>
    <row r="23" spans="1:11" s="37" customFormat="1" ht="15.75">
      <c r="A23" s="46">
        <v>2</v>
      </c>
      <c r="B23" s="46">
        <v>5</v>
      </c>
      <c r="C23" s="118" t="s">
        <v>46</v>
      </c>
      <c r="D23" s="46"/>
      <c r="E23" s="46"/>
      <c r="G23" s="46"/>
      <c r="I23" s="46"/>
      <c r="K23" s="46"/>
    </row>
    <row r="24" spans="1:11" s="37" customFormat="1" ht="15.75">
      <c r="A24" s="46">
        <v>2</v>
      </c>
      <c r="B24" s="46">
        <v>6</v>
      </c>
      <c r="C24" s="118" t="s">
        <v>1670</v>
      </c>
      <c r="D24" s="46"/>
      <c r="E24" s="46"/>
      <c r="G24" s="46"/>
      <c r="I24" s="46"/>
      <c r="K24" s="46"/>
    </row>
    <row r="25" spans="1:11" s="37" customFormat="1" ht="15.75">
      <c r="A25" s="46">
        <v>2</v>
      </c>
      <c r="B25" s="46">
        <v>7</v>
      </c>
      <c r="C25" s="118" t="s">
        <v>1673</v>
      </c>
      <c r="D25" s="46"/>
      <c r="E25" s="46"/>
      <c r="G25" s="46"/>
      <c r="I25" s="46"/>
      <c r="K25" s="46"/>
    </row>
    <row r="26" spans="1:11" s="37" customFormat="1" ht="15.75">
      <c r="A26" s="46">
        <v>2</v>
      </c>
      <c r="B26" s="46">
        <v>8</v>
      </c>
      <c r="C26" s="118" t="s">
        <v>2145</v>
      </c>
      <c r="D26" s="46"/>
      <c r="E26" s="46"/>
      <c r="G26" s="46"/>
      <c r="I26" s="46"/>
      <c r="K26" s="46"/>
    </row>
    <row r="27" spans="1:26" s="37" customFormat="1" ht="15.75">
      <c r="A27" s="46">
        <v>2</v>
      </c>
      <c r="B27" s="46">
        <v>9</v>
      </c>
      <c r="C27" s="118" t="s">
        <v>984</v>
      </c>
      <c r="D27" s="46"/>
      <c r="E27" s="46" t="s">
        <v>2152</v>
      </c>
      <c r="G27" s="46"/>
      <c r="I27" s="46"/>
      <c r="K27" s="46"/>
      <c r="T27" s="46"/>
      <c r="U27" s="46"/>
      <c r="V27" s="46"/>
      <c r="W27" s="46"/>
      <c r="X27" s="46"/>
      <c r="Y27" s="46"/>
      <c r="Z27" s="46"/>
    </row>
    <row r="28" spans="1:19" s="37" customFormat="1" ht="15.75">
      <c r="A28" s="46">
        <v>2</v>
      </c>
      <c r="B28" s="46">
        <v>10</v>
      </c>
      <c r="C28" s="118" t="s">
        <v>1674</v>
      </c>
      <c r="D28" s="46"/>
      <c r="E28" s="46"/>
      <c r="G28" s="46"/>
      <c r="I28" s="46"/>
      <c r="K28" s="46"/>
      <c r="M28" s="46"/>
      <c r="N28" s="46"/>
      <c r="O28" s="46"/>
      <c r="P28" s="46"/>
      <c r="Q28" s="46"/>
      <c r="R28" s="46"/>
      <c r="S28" s="46"/>
    </row>
    <row r="29" spans="1:11" s="37" customFormat="1" ht="15.75">
      <c r="A29" s="46">
        <v>2</v>
      </c>
      <c r="B29" s="46">
        <v>11</v>
      </c>
      <c r="C29" s="118" t="s">
        <v>2053</v>
      </c>
      <c r="D29" s="46"/>
      <c r="E29" s="46"/>
      <c r="G29" s="46"/>
      <c r="I29" s="46"/>
      <c r="K29" s="46"/>
    </row>
    <row r="30" spans="1:11" s="37" customFormat="1" ht="15.75">
      <c r="A30" s="46">
        <v>2</v>
      </c>
      <c r="B30" s="46">
        <v>12</v>
      </c>
      <c r="C30" s="118" t="s">
        <v>1665</v>
      </c>
      <c r="D30" s="46"/>
      <c r="E30" s="46"/>
      <c r="G30" s="46"/>
      <c r="I30" s="46"/>
      <c r="K30" s="46"/>
    </row>
    <row r="31" spans="1:5" s="37" customFormat="1" ht="15.75">
      <c r="A31" s="46">
        <v>2</v>
      </c>
      <c r="B31" s="46">
        <v>13</v>
      </c>
      <c r="C31" s="118" t="s">
        <v>1658</v>
      </c>
      <c r="D31" s="46"/>
      <c r="E31" s="46"/>
    </row>
    <row r="32" spans="1:7" ht="15.75">
      <c r="A32" s="46">
        <v>2</v>
      </c>
      <c r="B32" s="46">
        <v>14</v>
      </c>
      <c r="C32" s="118" t="s">
        <v>2146</v>
      </c>
      <c r="D32" s="46"/>
      <c r="E32" s="46"/>
      <c r="F32" s="37"/>
      <c r="G32" s="116" t="s">
        <v>1907</v>
      </c>
    </row>
    <row r="33" spans="1:7" s="37" customFormat="1" ht="15.75">
      <c r="A33" s="94">
        <v>2</v>
      </c>
      <c r="B33" s="94">
        <v>15</v>
      </c>
      <c r="C33" s="119" t="s">
        <v>984</v>
      </c>
      <c r="D33" s="94"/>
      <c r="E33" s="94"/>
      <c r="F33" s="92"/>
      <c r="G33" s="104"/>
    </row>
    <row r="34" spans="1:7" ht="15.75">
      <c r="A34" s="46">
        <v>2</v>
      </c>
      <c r="B34" s="46">
        <v>16</v>
      </c>
      <c r="C34" s="118" t="s">
        <v>1661</v>
      </c>
      <c r="D34" s="46"/>
      <c r="E34" s="46"/>
      <c r="F34" s="37"/>
      <c r="G34" s="116"/>
    </row>
    <row r="35" spans="1:8" ht="15.75">
      <c r="A35" s="94">
        <v>3</v>
      </c>
      <c r="B35" s="94">
        <v>1</v>
      </c>
      <c r="C35" s="119" t="s">
        <v>1973</v>
      </c>
      <c r="G35" s="105">
        <v>40927</v>
      </c>
      <c r="H35" s="92" t="s">
        <v>637</v>
      </c>
    </row>
    <row r="36" spans="1:8" ht="15.75">
      <c r="A36" s="94">
        <v>3</v>
      </c>
      <c r="B36" s="94">
        <v>2</v>
      </c>
      <c r="C36" s="119" t="s">
        <v>1974</v>
      </c>
      <c r="G36" s="105">
        <v>40938</v>
      </c>
      <c r="H36" s="92" t="s">
        <v>137</v>
      </c>
    </row>
    <row r="37" spans="1:8" ht="15.75">
      <c r="A37" s="94">
        <v>3</v>
      </c>
      <c r="B37" s="94">
        <v>3</v>
      </c>
      <c r="C37" s="119" t="s">
        <v>1535</v>
      </c>
      <c r="G37" s="105">
        <v>40967</v>
      </c>
      <c r="H37" s="92" t="s">
        <v>2417</v>
      </c>
    </row>
    <row r="38" spans="1:8" ht="15.75">
      <c r="A38" s="94">
        <v>3</v>
      </c>
      <c r="B38" s="94">
        <v>4</v>
      </c>
      <c r="C38" s="119" t="s">
        <v>2472</v>
      </c>
      <c r="G38" s="105">
        <v>40974</v>
      </c>
      <c r="H38" s="92" t="s">
        <v>1589</v>
      </c>
    </row>
    <row r="39" spans="1:7" ht="15.75">
      <c r="A39" s="94">
        <v>3</v>
      </c>
      <c r="B39" s="94">
        <v>5</v>
      </c>
      <c r="C39" s="119" t="s">
        <v>46</v>
      </c>
      <c r="G39" s="105"/>
    </row>
    <row r="40" spans="1:7" ht="15.75">
      <c r="A40" s="94">
        <v>3</v>
      </c>
      <c r="B40" s="94">
        <v>6</v>
      </c>
      <c r="C40" s="119" t="s">
        <v>1670</v>
      </c>
      <c r="G40" s="105"/>
    </row>
    <row r="41" spans="1:7" ht="16.5" thickBot="1">
      <c r="A41" s="94">
        <v>3</v>
      </c>
      <c r="B41" s="94">
        <v>7</v>
      </c>
      <c r="C41" s="119" t="s">
        <v>1673</v>
      </c>
      <c r="G41" s="105" t="s">
        <v>2147</v>
      </c>
    </row>
    <row r="42" spans="1:12" ht="16.5" thickBot="1">
      <c r="A42" s="94">
        <v>3</v>
      </c>
      <c r="B42" s="94">
        <v>8</v>
      </c>
      <c r="C42" s="119" t="s">
        <v>2145</v>
      </c>
      <c r="G42" s="120" t="s">
        <v>1272</v>
      </c>
      <c r="H42" s="121" t="s">
        <v>1975</v>
      </c>
      <c r="I42" s="121" t="s">
        <v>1645</v>
      </c>
      <c r="J42" s="121" t="s">
        <v>1647</v>
      </c>
      <c r="K42" s="121" t="s">
        <v>1976</v>
      </c>
      <c r="L42" s="121" t="s">
        <v>1977</v>
      </c>
    </row>
    <row r="43" spans="1:12" ht="16.5" thickBot="1">
      <c r="A43" s="94">
        <v>3</v>
      </c>
      <c r="B43" s="94">
        <v>9</v>
      </c>
      <c r="C43" s="119" t="s">
        <v>928</v>
      </c>
      <c r="G43" s="122">
        <v>12</v>
      </c>
      <c r="H43" s="123">
        <v>372</v>
      </c>
      <c r="I43" s="123" t="s">
        <v>1978</v>
      </c>
      <c r="J43" s="123" t="s">
        <v>408</v>
      </c>
      <c r="K43" s="123" t="s">
        <v>1979</v>
      </c>
      <c r="L43" s="123" t="s">
        <v>1980</v>
      </c>
    </row>
    <row r="44" spans="1:12" ht="16.5" thickBot="1">
      <c r="A44" s="94">
        <v>3</v>
      </c>
      <c r="B44" s="94">
        <v>10</v>
      </c>
      <c r="C44" s="119" t="s">
        <v>1674</v>
      </c>
      <c r="G44" s="122">
        <v>20</v>
      </c>
      <c r="H44" s="123">
        <v>612</v>
      </c>
      <c r="I44" s="123" t="s">
        <v>1981</v>
      </c>
      <c r="J44" s="123" t="s">
        <v>412</v>
      </c>
      <c r="K44" s="123" t="s">
        <v>1982</v>
      </c>
      <c r="L44" s="123" t="s">
        <v>1983</v>
      </c>
    </row>
    <row r="45" spans="1:12" ht="16.5" thickBot="1">
      <c r="A45" s="94">
        <v>3</v>
      </c>
      <c r="B45" s="94">
        <v>11</v>
      </c>
      <c r="C45" s="119" t="s">
        <v>2053</v>
      </c>
      <c r="G45" s="122">
        <v>22</v>
      </c>
      <c r="H45" s="123">
        <v>672</v>
      </c>
      <c r="I45" s="123" t="s">
        <v>2113</v>
      </c>
      <c r="J45" s="123" t="s">
        <v>439</v>
      </c>
      <c r="K45" s="123" t="s">
        <v>2114</v>
      </c>
      <c r="L45" s="123" t="s">
        <v>2115</v>
      </c>
    </row>
    <row r="46" spans="1:12" ht="16.5" thickBot="1">
      <c r="A46" s="94">
        <v>3</v>
      </c>
      <c r="B46" s="94">
        <v>12</v>
      </c>
      <c r="C46" s="119" t="s">
        <v>1665</v>
      </c>
      <c r="G46" s="122">
        <v>25</v>
      </c>
      <c r="H46" s="123">
        <v>762</v>
      </c>
      <c r="I46" s="123" t="s">
        <v>2116</v>
      </c>
      <c r="J46" s="123" t="s">
        <v>408</v>
      </c>
      <c r="K46" s="123" t="s">
        <v>2117</v>
      </c>
      <c r="L46" s="123" t="s">
        <v>2118</v>
      </c>
    </row>
    <row r="47" spans="1:12" ht="16.5" thickBot="1">
      <c r="A47" s="94">
        <v>3</v>
      </c>
      <c r="B47" s="94">
        <v>13</v>
      </c>
      <c r="C47" s="119" t="s">
        <v>1658</v>
      </c>
      <c r="G47" s="122">
        <v>28</v>
      </c>
      <c r="H47" s="123">
        <v>852</v>
      </c>
      <c r="I47" s="123" t="s">
        <v>2119</v>
      </c>
      <c r="J47" s="123" t="s">
        <v>402</v>
      </c>
      <c r="K47" s="123" t="s">
        <v>2120</v>
      </c>
      <c r="L47" s="123" t="s">
        <v>2115</v>
      </c>
    </row>
    <row r="48" spans="1:12" ht="16.5" thickBot="1">
      <c r="A48" s="94">
        <v>3</v>
      </c>
      <c r="B48" s="94">
        <v>14</v>
      </c>
      <c r="C48" s="119" t="s">
        <v>2146</v>
      </c>
      <c r="G48" s="122">
        <v>29</v>
      </c>
      <c r="H48" s="123">
        <v>882</v>
      </c>
      <c r="I48" s="123" t="s">
        <v>2121</v>
      </c>
      <c r="J48" s="123" t="s">
        <v>439</v>
      </c>
      <c r="K48" s="123" t="s">
        <v>2122</v>
      </c>
      <c r="L48" s="123" t="s">
        <v>2123</v>
      </c>
    </row>
    <row r="49" spans="1:12" ht="16.5" thickBot="1">
      <c r="A49" s="94">
        <v>3</v>
      </c>
      <c r="B49" s="94">
        <v>15</v>
      </c>
      <c r="C49" s="119" t="s">
        <v>984</v>
      </c>
      <c r="G49" s="122">
        <v>30</v>
      </c>
      <c r="H49" s="123">
        <v>912</v>
      </c>
      <c r="I49" s="123" t="s">
        <v>2124</v>
      </c>
      <c r="J49" s="123" t="s">
        <v>408</v>
      </c>
      <c r="K49" s="123" t="s">
        <v>2125</v>
      </c>
      <c r="L49" s="123" t="s">
        <v>2126</v>
      </c>
    </row>
    <row r="50" spans="1:12" ht="16.5" thickBot="1">
      <c r="A50" s="94">
        <v>3</v>
      </c>
      <c r="B50" s="94">
        <v>16</v>
      </c>
      <c r="C50" s="119" t="s">
        <v>1661</v>
      </c>
      <c r="G50" s="122">
        <v>40</v>
      </c>
      <c r="H50" s="123">
        <v>1212</v>
      </c>
      <c r="I50" s="123" t="s">
        <v>2127</v>
      </c>
      <c r="J50" s="123" t="s">
        <v>442</v>
      </c>
      <c r="K50" s="123" t="s">
        <v>2128</v>
      </c>
      <c r="L50" s="123" t="s">
        <v>1980</v>
      </c>
    </row>
    <row r="51" spans="1:12" ht="16.5" thickBot="1">
      <c r="A51" s="94">
        <v>4</v>
      </c>
      <c r="B51" s="94">
        <v>1</v>
      </c>
      <c r="C51" s="119" t="s">
        <v>1973</v>
      </c>
      <c r="G51" s="122">
        <v>43</v>
      </c>
      <c r="H51" s="123">
        <v>1302</v>
      </c>
      <c r="I51" s="123" t="s">
        <v>2129</v>
      </c>
      <c r="J51" s="123" t="s">
        <v>439</v>
      </c>
      <c r="K51" s="123" t="s">
        <v>2130</v>
      </c>
      <c r="L51" s="123" t="s">
        <v>2131</v>
      </c>
    </row>
    <row r="52" spans="1:12" ht="16.5" thickBot="1">
      <c r="A52" s="94">
        <v>4</v>
      </c>
      <c r="B52" s="94">
        <v>2</v>
      </c>
      <c r="C52" s="119" t="s">
        <v>1974</v>
      </c>
      <c r="G52" s="122">
        <v>44</v>
      </c>
      <c r="H52" s="123">
        <v>1332</v>
      </c>
      <c r="I52" s="123" t="s">
        <v>2132</v>
      </c>
      <c r="J52" s="123" t="s">
        <v>402</v>
      </c>
      <c r="K52" s="123" t="s">
        <v>2133</v>
      </c>
      <c r="L52" s="123" t="s">
        <v>2134</v>
      </c>
    </row>
    <row r="53" spans="1:12" ht="16.5" thickBot="1">
      <c r="A53" s="94">
        <v>4</v>
      </c>
      <c r="B53" s="94">
        <v>3</v>
      </c>
      <c r="C53" s="119" t="s">
        <v>1535</v>
      </c>
      <c r="G53" s="122">
        <v>45</v>
      </c>
      <c r="H53" s="123">
        <v>1362</v>
      </c>
      <c r="I53" s="123" t="s">
        <v>2135</v>
      </c>
      <c r="J53" s="123" t="s">
        <v>402</v>
      </c>
      <c r="K53" s="123" t="s">
        <v>2136</v>
      </c>
      <c r="L53" s="123" t="s">
        <v>2137</v>
      </c>
    </row>
    <row r="54" spans="1:12" ht="16.5" thickBot="1">
      <c r="A54" s="94">
        <v>4</v>
      </c>
      <c r="B54" s="94">
        <v>4</v>
      </c>
      <c r="C54" s="119" t="s">
        <v>2472</v>
      </c>
      <c r="G54" s="122">
        <v>47</v>
      </c>
      <c r="H54" s="123">
        <v>1422</v>
      </c>
      <c r="I54" s="123" t="s">
        <v>2138</v>
      </c>
      <c r="J54" s="123" t="s">
        <v>402</v>
      </c>
      <c r="K54" s="123" t="s">
        <v>2139</v>
      </c>
      <c r="L54" s="123" t="s">
        <v>2140</v>
      </c>
    </row>
    <row r="55" spans="1:12" ht="16.5" thickBot="1">
      <c r="A55" s="94">
        <v>4</v>
      </c>
      <c r="B55" s="94">
        <v>5</v>
      </c>
      <c r="C55" s="119" t="s">
        <v>46</v>
      </c>
      <c r="G55" s="122">
        <v>48</v>
      </c>
      <c r="H55" s="123">
        <v>1452</v>
      </c>
      <c r="I55" s="123" t="s">
        <v>2141</v>
      </c>
      <c r="J55" s="123" t="s">
        <v>402</v>
      </c>
      <c r="K55" s="123" t="s">
        <v>2142</v>
      </c>
      <c r="L55" s="123" t="s">
        <v>2115</v>
      </c>
    </row>
    <row r="56" spans="1:12" ht="16.5" thickBot="1">
      <c r="A56" s="94">
        <v>4</v>
      </c>
      <c r="B56" s="94">
        <v>6</v>
      </c>
      <c r="C56" s="119" t="s">
        <v>1665</v>
      </c>
      <c r="E56" s="94" t="s">
        <v>2150</v>
      </c>
      <c r="G56" s="122">
        <v>49</v>
      </c>
      <c r="H56" s="123">
        <v>1482</v>
      </c>
      <c r="I56" s="123" t="s">
        <v>2143</v>
      </c>
      <c r="J56" s="123" t="s">
        <v>408</v>
      </c>
      <c r="K56" s="123" t="s">
        <v>2144</v>
      </c>
      <c r="L56" s="123" t="s">
        <v>1980</v>
      </c>
    </row>
    <row r="57" spans="1:3" ht="15.75">
      <c r="A57" s="94">
        <v>4</v>
      </c>
      <c r="B57" s="94">
        <v>7</v>
      </c>
      <c r="C57" s="119" t="s">
        <v>1673</v>
      </c>
    </row>
    <row r="58" spans="1:3" ht="15.75">
      <c r="A58" s="94">
        <v>4</v>
      </c>
      <c r="B58" s="94">
        <v>8</v>
      </c>
      <c r="C58" s="119" t="s">
        <v>2145</v>
      </c>
    </row>
    <row r="59" spans="1:3" ht="15.75">
      <c r="A59" s="94">
        <v>4</v>
      </c>
      <c r="B59" s="94">
        <v>9</v>
      </c>
      <c r="C59" s="119" t="s">
        <v>928</v>
      </c>
    </row>
    <row r="60" spans="1:3" ht="15.75">
      <c r="A60" s="94">
        <v>4</v>
      </c>
      <c r="B60" s="94">
        <v>10</v>
      </c>
      <c r="C60" s="119" t="s">
        <v>1674</v>
      </c>
    </row>
    <row r="61" spans="1:3" ht="15.75">
      <c r="A61" s="94">
        <v>4</v>
      </c>
      <c r="B61" s="94">
        <v>11</v>
      </c>
      <c r="C61" s="119" t="s">
        <v>2053</v>
      </c>
    </row>
    <row r="62" spans="1:3" ht="15.75">
      <c r="A62" s="94">
        <v>4</v>
      </c>
      <c r="B62" s="94">
        <v>12</v>
      </c>
      <c r="C62" s="119" t="s">
        <v>1665</v>
      </c>
    </row>
    <row r="63" spans="1:3" ht="15.75">
      <c r="A63" s="94">
        <v>4</v>
      </c>
      <c r="B63" s="94">
        <v>13</v>
      </c>
      <c r="C63" s="119" t="s">
        <v>1658</v>
      </c>
    </row>
    <row r="64" spans="1:3" ht="15.75">
      <c r="A64" s="94">
        <v>4</v>
      </c>
      <c r="B64" s="94">
        <v>14</v>
      </c>
      <c r="C64" s="119" t="s">
        <v>2146</v>
      </c>
    </row>
    <row r="65" spans="1:3" ht="15.75">
      <c r="A65" s="94">
        <v>4</v>
      </c>
      <c r="B65" s="94">
        <v>15</v>
      </c>
      <c r="C65" s="119" t="s">
        <v>984</v>
      </c>
    </row>
    <row r="66" spans="1:3" ht="15.75">
      <c r="A66" s="94">
        <v>4</v>
      </c>
      <c r="B66" s="94">
        <v>16</v>
      </c>
      <c r="C66" s="119" t="s">
        <v>1661</v>
      </c>
    </row>
    <row r="67" spans="1:3" ht="15.75">
      <c r="A67" s="94">
        <v>5</v>
      </c>
      <c r="B67" s="94">
        <v>1</v>
      </c>
      <c r="C67" s="119" t="s">
        <v>1973</v>
      </c>
    </row>
    <row r="68" spans="1:3" ht="15.75">
      <c r="A68" s="94">
        <v>5</v>
      </c>
      <c r="B68" s="94">
        <v>2</v>
      </c>
      <c r="C68" s="119" t="s">
        <v>1974</v>
      </c>
    </row>
    <row r="69" spans="1:3" ht="15.75">
      <c r="A69" s="94">
        <v>5</v>
      </c>
      <c r="B69" s="94">
        <v>3</v>
      </c>
      <c r="C69" s="119" t="s">
        <v>1535</v>
      </c>
    </row>
    <row r="70" spans="1:3" ht="15.75">
      <c r="A70" s="94">
        <v>5</v>
      </c>
      <c r="B70" s="94">
        <v>4</v>
      </c>
      <c r="C70" s="119" t="s">
        <v>2472</v>
      </c>
    </row>
    <row r="71" spans="1:3" ht="15.75">
      <c r="A71" s="94">
        <v>5</v>
      </c>
      <c r="B71" s="94">
        <v>5</v>
      </c>
      <c r="C71" s="119" t="s">
        <v>46</v>
      </c>
    </row>
    <row r="72" spans="1:3" ht="15.75">
      <c r="A72" s="94">
        <v>5</v>
      </c>
      <c r="B72" s="94">
        <v>6</v>
      </c>
      <c r="C72" s="119" t="s">
        <v>1670</v>
      </c>
    </row>
    <row r="73" spans="1:3" ht="15.75">
      <c r="A73" s="94">
        <v>5</v>
      </c>
      <c r="B73" s="94">
        <v>7</v>
      </c>
      <c r="C73" s="119" t="s">
        <v>1673</v>
      </c>
    </row>
    <row r="74" spans="1:3" ht="15.75">
      <c r="A74" s="94">
        <v>5</v>
      </c>
      <c r="B74" s="94">
        <v>8</v>
      </c>
      <c r="C74" s="119" t="s">
        <v>2145</v>
      </c>
    </row>
    <row r="75" spans="1:3" ht="15.75">
      <c r="A75" s="94">
        <v>5</v>
      </c>
      <c r="B75" s="94">
        <v>9</v>
      </c>
      <c r="C75" s="119" t="s">
        <v>928</v>
      </c>
    </row>
    <row r="76" spans="1:3" ht="15.75">
      <c r="A76" s="94">
        <v>5</v>
      </c>
      <c r="B76" s="94">
        <v>10</v>
      </c>
      <c r="C76" s="119" t="s">
        <v>1674</v>
      </c>
    </row>
    <row r="77" spans="1:3" ht="15.75">
      <c r="A77" s="94">
        <v>5</v>
      </c>
      <c r="B77" s="94">
        <v>11</v>
      </c>
      <c r="C77" s="119" t="s">
        <v>2053</v>
      </c>
    </row>
    <row r="78" spans="1:3" ht="15.75">
      <c r="A78" s="94">
        <v>5</v>
      </c>
      <c r="B78" s="94">
        <v>12</v>
      </c>
      <c r="C78" s="119" t="s">
        <v>1665</v>
      </c>
    </row>
    <row r="79" spans="1:3" ht="15.75">
      <c r="A79" s="94">
        <v>5</v>
      </c>
      <c r="B79" s="94">
        <v>13</v>
      </c>
      <c r="C79" s="119" t="s">
        <v>1658</v>
      </c>
    </row>
    <row r="80" spans="1:5" ht="15.75">
      <c r="A80" s="94">
        <v>5</v>
      </c>
      <c r="B80" s="94">
        <v>14</v>
      </c>
      <c r="C80" s="119" t="s">
        <v>2053</v>
      </c>
      <c r="E80" s="94" t="s">
        <v>2149</v>
      </c>
    </row>
    <row r="81" spans="1:3" ht="15.75">
      <c r="A81" s="94">
        <v>5</v>
      </c>
      <c r="B81" s="94">
        <v>15</v>
      </c>
      <c r="C81" s="119" t="s">
        <v>984</v>
      </c>
    </row>
    <row r="82" spans="1:3" ht="15.75">
      <c r="A82" s="94">
        <v>5</v>
      </c>
      <c r="B82" s="94">
        <v>16</v>
      </c>
      <c r="C82" s="119" t="s">
        <v>1661</v>
      </c>
    </row>
    <row r="83" spans="1:3" ht="15.75">
      <c r="A83" s="94">
        <v>6</v>
      </c>
      <c r="B83" s="94">
        <v>1</v>
      </c>
      <c r="C83" s="119" t="s">
        <v>1973</v>
      </c>
    </row>
    <row r="84" spans="1:3" ht="15.75">
      <c r="A84" s="94">
        <v>6</v>
      </c>
      <c r="B84" s="94">
        <v>2</v>
      </c>
      <c r="C84" s="119" t="s">
        <v>1974</v>
      </c>
    </row>
    <row r="85" spans="1:3" ht="15.75">
      <c r="A85" s="94">
        <v>6</v>
      </c>
      <c r="B85" s="94">
        <v>3</v>
      </c>
      <c r="C85" s="119" t="s">
        <v>1535</v>
      </c>
    </row>
    <row r="86" spans="1:3" ht="15.75">
      <c r="A86" s="94">
        <v>6</v>
      </c>
      <c r="B86" s="94">
        <v>4</v>
      </c>
      <c r="C86" s="119" t="s">
        <v>2472</v>
      </c>
    </row>
    <row r="87" spans="1:3" ht="15.75">
      <c r="A87" s="94">
        <v>6</v>
      </c>
      <c r="B87" s="94">
        <v>5</v>
      </c>
      <c r="C87" s="119" t="s">
        <v>46</v>
      </c>
    </row>
    <row r="88" spans="1:3" ht="15.75">
      <c r="A88" s="94">
        <v>6</v>
      </c>
      <c r="B88" s="94">
        <v>6</v>
      </c>
      <c r="C88" s="119" t="s">
        <v>1670</v>
      </c>
    </row>
    <row r="89" spans="1:3" ht="15.75">
      <c r="A89" s="94">
        <v>6</v>
      </c>
      <c r="B89" s="94">
        <v>7</v>
      </c>
      <c r="C89" s="119" t="s">
        <v>1673</v>
      </c>
    </row>
    <row r="90" spans="1:3" ht="15.75">
      <c r="A90" s="94">
        <v>6</v>
      </c>
      <c r="B90" s="94">
        <v>8</v>
      </c>
      <c r="C90" s="119" t="s">
        <v>2145</v>
      </c>
    </row>
    <row r="91" spans="1:3" ht="15.75">
      <c r="A91" s="94">
        <v>6</v>
      </c>
      <c r="B91" s="94">
        <v>9</v>
      </c>
      <c r="C91" s="119" t="s">
        <v>928</v>
      </c>
    </row>
    <row r="92" spans="1:3" ht="15.75">
      <c r="A92" s="94">
        <v>6</v>
      </c>
      <c r="B92" s="94">
        <v>10</v>
      </c>
      <c r="C92" s="119" t="s">
        <v>1674</v>
      </c>
    </row>
    <row r="93" spans="1:3" ht="15.75">
      <c r="A93" s="94">
        <v>6</v>
      </c>
      <c r="B93" s="94">
        <v>11</v>
      </c>
      <c r="C93" s="119" t="s">
        <v>2053</v>
      </c>
    </row>
    <row r="94" spans="1:3" ht="15.75">
      <c r="A94" s="94">
        <v>6</v>
      </c>
      <c r="B94" s="94">
        <v>12</v>
      </c>
      <c r="C94" s="119" t="s">
        <v>1665</v>
      </c>
    </row>
    <row r="95" spans="1:3" ht="15.75">
      <c r="A95" s="94">
        <v>6</v>
      </c>
      <c r="B95" s="94">
        <v>13</v>
      </c>
      <c r="C95" s="119" t="s">
        <v>1658</v>
      </c>
    </row>
    <row r="96" spans="1:3" ht="15.75">
      <c r="A96" s="94">
        <v>6</v>
      </c>
      <c r="B96" s="94">
        <v>14</v>
      </c>
      <c r="C96" s="119" t="s">
        <v>2146</v>
      </c>
    </row>
    <row r="97" spans="1:3" ht="15.75">
      <c r="A97" s="94">
        <v>6</v>
      </c>
      <c r="B97" s="94">
        <v>15</v>
      </c>
      <c r="C97" s="119" t="s">
        <v>984</v>
      </c>
    </row>
    <row r="98" spans="1:3" ht="15.75">
      <c r="A98" s="94">
        <v>6</v>
      </c>
      <c r="B98" s="94">
        <v>16</v>
      </c>
      <c r="C98" s="119" t="s">
        <v>1661</v>
      </c>
    </row>
    <row r="99" spans="1:3" ht="15.75">
      <c r="A99" s="94">
        <v>7</v>
      </c>
      <c r="B99" s="94">
        <v>1</v>
      </c>
      <c r="C99" s="119" t="s">
        <v>1973</v>
      </c>
    </row>
    <row r="100" spans="1:3" ht="15.75">
      <c r="A100" s="94">
        <v>7</v>
      </c>
      <c r="B100" s="94">
        <v>2</v>
      </c>
      <c r="C100" s="119" t="s">
        <v>1974</v>
      </c>
    </row>
    <row r="101" spans="1:3" ht="15.75">
      <c r="A101" s="94">
        <v>7</v>
      </c>
      <c r="B101" s="94">
        <v>3</v>
      </c>
      <c r="C101" s="119" t="s">
        <v>1535</v>
      </c>
    </row>
    <row r="102" spans="1:3" ht="15.75">
      <c r="A102" s="94">
        <v>7</v>
      </c>
      <c r="B102" s="94">
        <v>4</v>
      </c>
      <c r="C102" s="119" t="s">
        <v>2472</v>
      </c>
    </row>
    <row r="103" spans="1:3" ht="15.75">
      <c r="A103" s="94">
        <v>7</v>
      </c>
      <c r="B103" s="94">
        <v>5</v>
      </c>
      <c r="C103" s="119" t="s">
        <v>46</v>
      </c>
    </row>
    <row r="104" spans="1:3" ht="15.75">
      <c r="A104" s="94">
        <v>7</v>
      </c>
      <c r="B104" s="94">
        <v>6</v>
      </c>
      <c r="C104" s="119" t="s">
        <v>1670</v>
      </c>
    </row>
    <row r="105" spans="1:3" ht="15.75">
      <c r="A105" s="94">
        <v>7</v>
      </c>
      <c r="B105" s="94">
        <v>7</v>
      </c>
      <c r="C105" s="119" t="s">
        <v>1673</v>
      </c>
    </row>
    <row r="106" spans="1:5" ht="15.75">
      <c r="A106" s="94">
        <v>7</v>
      </c>
      <c r="B106" s="94">
        <v>8</v>
      </c>
      <c r="C106" s="119" t="s">
        <v>1665</v>
      </c>
      <c r="E106" s="94" t="s">
        <v>2151</v>
      </c>
    </row>
    <row r="107" spans="1:3" ht="15.75">
      <c r="A107" s="94">
        <v>7</v>
      </c>
      <c r="B107" s="94">
        <v>9</v>
      </c>
      <c r="C107" s="119" t="s">
        <v>928</v>
      </c>
    </row>
    <row r="108" spans="1:3" ht="15.75">
      <c r="A108" s="94">
        <v>7</v>
      </c>
      <c r="B108" s="94">
        <v>10</v>
      </c>
      <c r="C108" s="119" t="s">
        <v>1674</v>
      </c>
    </row>
    <row r="109" spans="1:3" ht="15.75">
      <c r="A109" s="94">
        <v>7</v>
      </c>
      <c r="B109" s="94">
        <v>11</v>
      </c>
      <c r="C109" s="119" t="s">
        <v>2053</v>
      </c>
    </row>
    <row r="110" spans="1:3" ht="15.75">
      <c r="A110" s="94">
        <v>7</v>
      </c>
      <c r="B110" s="94">
        <v>12</v>
      </c>
      <c r="C110" s="119" t="s">
        <v>1665</v>
      </c>
    </row>
    <row r="111" spans="1:3" ht="15.75">
      <c r="A111" s="94">
        <v>7</v>
      </c>
      <c r="B111" s="94">
        <v>13</v>
      </c>
      <c r="C111" s="119" t="s">
        <v>1658</v>
      </c>
    </row>
    <row r="112" spans="1:3" ht="15.75">
      <c r="A112" s="94">
        <v>7</v>
      </c>
      <c r="B112" s="94">
        <v>14</v>
      </c>
      <c r="C112" s="119" t="s">
        <v>2146</v>
      </c>
    </row>
    <row r="113" spans="1:3" ht="15.75">
      <c r="A113" s="94">
        <v>7</v>
      </c>
      <c r="B113" s="94">
        <v>15</v>
      </c>
      <c r="C113" s="119" t="s">
        <v>984</v>
      </c>
    </row>
    <row r="114" spans="1:3" ht="15.75">
      <c r="A114" s="94">
        <v>7</v>
      </c>
      <c r="B114" s="94">
        <v>16</v>
      </c>
      <c r="C114" s="119" t="s">
        <v>1661</v>
      </c>
    </row>
    <row r="115" spans="1:3" ht="15.75">
      <c r="A115" s="94">
        <v>8</v>
      </c>
      <c r="B115" s="94">
        <v>1</v>
      </c>
      <c r="C115" s="119" t="s">
        <v>1973</v>
      </c>
    </row>
    <row r="116" spans="1:3" ht="15.75">
      <c r="A116" s="94">
        <v>8</v>
      </c>
      <c r="B116" s="94">
        <v>2</v>
      </c>
      <c r="C116" s="119" t="s">
        <v>1974</v>
      </c>
    </row>
    <row r="117" spans="1:3" ht="15.75">
      <c r="A117" s="94">
        <v>8</v>
      </c>
      <c r="B117" s="94">
        <v>3</v>
      </c>
      <c r="C117" s="119" t="s">
        <v>1535</v>
      </c>
    </row>
    <row r="118" spans="1:3" ht="15.75">
      <c r="A118" s="94">
        <v>8</v>
      </c>
      <c r="B118" s="94">
        <v>4</v>
      </c>
      <c r="C118" s="119" t="s">
        <v>2472</v>
      </c>
    </row>
    <row r="119" spans="1:3" ht="15.75">
      <c r="A119" s="94">
        <v>8</v>
      </c>
      <c r="B119" s="94">
        <v>5</v>
      </c>
      <c r="C119" s="119" t="s">
        <v>46</v>
      </c>
    </row>
    <row r="120" spans="1:3" ht="15.75">
      <c r="A120" s="94">
        <v>8</v>
      </c>
      <c r="B120" s="94">
        <v>6</v>
      </c>
      <c r="C120" s="119" t="s">
        <v>1670</v>
      </c>
    </row>
    <row r="121" spans="1:3" ht="15.75">
      <c r="A121" s="94">
        <v>8</v>
      </c>
      <c r="B121" s="94">
        <v>7</v>
      </c>
      <c r="C121" s="119" t="s">
        <v>1673</v>
      </c>
    </row>
    <row r="122" spans="1:3" ht="15.75">
      <c r="A122" s="94">
        <v>8</v>
      </c>
      <c r="B122" s="94">
        <v>8</v>
      </c>
      <c r="C122" s="119" t="s">
        <v>2145</v>
      </c>
    </row>
    <row r="123" spans="1:3" ht="15.75">
      <c r="A123" s="94">
        <v>8</v>
      </c>
      <c r="B123" s="94">
        <v>9</v>
      </c>
      <c r="C123" s="119" t="s">
        <v>928</v>
      </c>
    </row>
    <row r="124" spans="1:3" ht="15.75">
      <c r="A124" s="94">
        <v>8</v>
      </c>
      <c r="B124" s="94">
        <v>10</v>
      </c>
      <c r="C124" s="119" t="s">
        <v>1674</v>
      </c>
    </row>
    <row r="125" spans="1:3" ht="15.75">
      <c r="A125" s="94">
        <v>8</v>
      </c>
      <c r="B125" s="94">
        <v>11</v>
      </c>
      <c r="C125" s="119" t="s">
        <v>2053</v>
      </c>
    </row>
    <row r="126" spans="1:3" ht="15.75">
      <c r="A126" s="94">
        <v>8</v>
      </c>
      <c r="B126" s="94">
        <v>12</v>
      </c>
      <c r="C126" s="119" t="s">
        <v>1665</v>
      </c>
    </row>
    <row r="127" spans="1:3" ht="15.75">
      <c r="A127" s="94">
        <v>8</v>
      </c>
      <c r="B127" s="94">
        <v>13</v>
      </c>
      <c r="C127" s="119" t="s">
        <v>1658</v>
      </c>
    </row>
    <row r="128" spans="1:3" ht="15.75">
      <c r="A128" s="94">
        <v>8</v>
      </c>
      <c r="B128" s="94">
        <v>14</v>
      </c>
      <c r="C128" s="119" t="s">
        <v>2146</v>
      </c>
    </row>
    <row r="129" spans="1:3" ht="15.75">
      <c r="A129" s="94">
        <v>8</v>
      </c>
      <c r="B129" s="94">
        <v>15</v>
      </c>
      <c r="C129" s="119" t="s">
        <v>984</v>
      </c>
    </row>
    <row r="130" spans="1:3" ht="15.75">
      <c r="A130" s="94">
        <v>8</v>
      </c>
      <c r="B130" s="94">
        <v>16</v>
      </c>
      <c r="C130" s="119" t="s">
        <v>1661</v>
      </c>
    </row>
    <row r="131" spans="1:3" ht="15.75">
      <c r="A131" s="94">
        <v>9</v>
      </c>
      <c r="B131" s="94">
        <v>1</v>
      </c>
      <c r="C131" s="119" t="s">
        <v>1973</v>
      </c>
    </row>
    <row r="132" spans="1:3" ht="15.75">
      <c r="A132" s="94">
        <v>9</v>
      </c>
      <c r="B132" s="94">
        <v>2</v>
      </c>
      <c r="C132" s="119" t="s">
        <v>1974</v>
      </c>
    </row>
    <row r="133" spans="1:3" ht="15.75">
      <c r="A133" s="94">
        <v>9</v>
      </c>
      <c r="B133" s="94">
        <v>3</v>
      </c>
      <c r="C133" s="119" t="s">
        <v>1535</v>
      </c>
    </row>
    <row r="134" spans="1:3" ht="15.75">
      <c r="A134" s="94">
        <v>9</v>
      </c>
      <c r="B134" s="94">
        <v>4</v>
      </c>
      <c r="C134" s="119" t="s">
        <v>2472</v>
      </c>
    </row>
    <row r="135" spans="1:3" ht="15.75">
      <c r="A135" s="94">
        <v>9</v>
      </c>
      <c r="B135" s="94">
        <v>5</v>
      </c>
      <c r="C135" s="119" t="s">
        <v>46</v>
      </c>
    </row>
    <row r="136" spans="1:3" ht="15.75">
      <c r="A136" s="94">
        <v>9</v>
      </c>
      <c r="B136" s="94">
        <v>6</v>
      </c>
      <c r="C136" s="119" t="s">
        <v>1670</v>
      </c>
    </row>
    <row r="137" spans="1:3" ht="15.75">
      <c r="A137" s="94">
        <v>9</v>
      </c>
      <c r="B137" s="94">
        <v>7</v>
      </c>
      <c r="C137" s="119" t="s">
        <v>1673</v>
      </c>
    </row>
    <row r="138" spans="1:3" ht="15.75">
      <c r="A138" s="94">
        <v>9</v>
      </c>
      <c r="B138" s="94">
        <v>8</v>
      </c>
      <c r="C138" s="119" t="s">
        <v>2145</v>
      </c>
    </row>
    <row r="139" spans="1:3" ht="15.75">
      <c r="A139" s="94">
        <v>9</v>
      </c>
      <c r="B139" s="94">
        <v>9</v>
      </c>
      <c r="C139" s="119" t="s">
        <v>928</v>
      </c>
    </row>
    <row r="140" spans="1:3" ht="15.75">
      <c r="A140" s="94">
        <v>9</v>
      </c>
      <c r="B140" s="94">
        <v>10</v>
      </c>
      <c r="C140" s="119" t="s">
        <v>1674</v>
      </c>
    </row>
    <row r="141" spans="1:3" ht="15.75">
      <c r="A141" s="94">
        <v>9</v>
      </c>
      <c r="B141" s="94">
        <v>11</v>
      </c>
      <c r="C141" s="119" t="s">
        <v>2053</v>
      </c>
    </row>
    <row r="142" spans="1:3" ht="15.75">
      <c r="A142" s="94">
        <v>9</v>
      </c>
      <c r="B142" s="94">
        <v>12</v>
      </c>
      <c r="C142" s="119" t="s">
        <v>1665</v>
      </c>
    </row>
    <row r="143" spans="1:3" ht="15.75">
      <c r="A143" s="94">
        <v>9</v>
      </c>
      <c r="B143" s="94">
        <v>13</v>
      </c>
      <c r="C143" s="119" t="s">
        <v>1658</v>
      </c>
    </row>
    <row r="144" spans="1:3" ht="15.75">
      <c r="A144" s="94">
        <v>9</v>
      </c>
      <c r="B144" s="94">
        <v>14</v>
      </c>
      <c r="C144" s="119" t="s">
        <v>2146</v>
      </c>
    </row>
    <row r="145" spans="1:3" ht="15.75">
      <c r="A145" s="94">
        <v>9</v>
      </c>
      <c r="B145" s="94">
        <v>15</v>
      </c>
      <c r="C145" s="119" t="s">
        <v>984</v>
      </c>
    </row>
    <row r="146" spans="1:3" ht="15.75">
      <c r="A146" s="94">
        <v>9</v>
      </c>
      <c r="B146" s="94">
        <v>16</v>
      </c>
      <c r="C146" s="119" t="s">
        <v>1661</v>
      </c>
    </row>
    <row r="147" spans="1:3" ht="15.75">
      <c r="A147" s="94">
        <v>10</v>
      </c>
      <c r="B147" s="94">
        <v>1</v>
      </c>
      <c r="C147" s="119" t="s">
        <v>1973</v>
      </c>
    </row>
    <row r="148" spans="1:3" ht="15.75">
      <c r="A148" s="94">
        <v>10</v>
      </c>
      <c r="B148" s="94">
        <v>2</v>
      </c>
      <c r="C148" s="119" t="s">
        <v>1974</v>
      </c>
    </row>
    <row r="149" spans="1:3" ht="15.75">
      <c r="A149" s="94">
        <v>10</v>
      </c>
      <c r="B149" s="94">
        <v>3</v>
      </c>
      <c r="C149" s="119" t="s">
        <v>1535</v>
      </c>
    </row>
    <row r="150" spans="1:3" ht="15.75">
      <c r="A150" s="94">
        <v>10</v>
      </c>
      <c r="B150" s="94">
        <v>4</v>
      </c>
      <c r="C150" s="119" t="s">
        <v>2472</v>
      </c>
    </row>
    <row r="151" spans="1:3" ht="15.75">
      <c r="A151" s="94">
        <v>10</v>
      </c>
      <c r="B151" s="94">
        <v>5</v>
      </c>
      <c r="C151" s="119" t="s">
        <v>46</v>
      </c>
    </row>
    <row r="152" spans="1:3" ht="15.75">
      <c r="A152" s="94">
        <v>10</v>
      </c>
      <c r="B152" s="94">
        <v>6</v>
      </c>
      <c r="C152" s="119" t="s">
        <v>1670</v>
      </c>
    </row>
    <row r="153" spans="1:3" ht="15.75">
      <c r="A153" s="94">
        <v>10</v>
      </c>
      <c r="B153" s="94">
        <v>7</v>
      </c>
      <c r="C153" s="119" t="s">
        <v>1673</v>
      </c>
    </row>
    <row r="154" spans="1:3" ht="15.75">
      <c r="A154" s="94">
        <v>10</v>
      </c>
      <c r="B154" s="94">
        <v>8</v>
      </c>
      <c r="C154" s="119" t="s">
        <v>2145</v>
      </c>
    </row>
    <row r="155" spans="1:3" ht="15.75">
      <c r="A155" s="94">
        <v>10</v>
      </c>
      <c r="B155" s="94">
        <v>9</v>
      </c>
      <c r="C155" s="119" t="s">
        <v>928</v>
      </c>
    </row>
    <row r="156" spans="1:3" ht="15.75">
      <c r="A156" s="94">
        <v>10</v>
      </c>
      <c r="B156" s="94">
        <v>10</v>
      </c>
      <c r="C156" s="119" t="s">
        <v>1674</v>
      </c>
    </row>
    <row r="157" spans="1:3" ht="15.75">
      <c r="A157" s="94">
        <v>10</v>
      </c>
      <c r="B157" s="94">
        <v>11</v>
      </c>
      <c r="C157" s="119" t="s">
        <v>2053</v>
      </c>
    </row>
    <row r="158" spans="1:3" ht="15.75">
      <c r="A158" s="94">
        <v>10</v>
      </c>
      <c r="B158" s="94">
        <v>12</v>
      </c>
      <c r="C158" s="119" t="s">
        <v>1665</v>
      </c>
    </row>
    <row r="159" spans="1:3" ht="15.75">
      <c r="A159" s="94">
        <v>10</v>
      </c>
      <c r="B159" s="94">
        <v>13</v>
      </c>
      <c r="C159" s="119" t="s">
        <v>1658</v>
      </c>
    </row>
    <row r="160" spans="1:3" ht="15.75">
      <c r="A160" s="94">
        <v>10</v>
      </c>
      <c r="B160" s="94">
        <v>14</v>
      </c>
      <c r="C160" s="119" t="s">
        <v>2146</v>
      </c>
    </row>
    <row r="161" spans="1:3" ht="15.75">
      <c r="A161" s="94">
        <v>10</v>
      </c>
      <c r="B161" s="94">
        <v>15</v>
      </c>
      <c r="C161" s="119" t="s">
        <v>984</v>
      </c>
    </row>
    <row r="162" spans="1:3" ht="15.75">
      <c r="A162" s="94">
        <v>10</v>
      </c>
      <c r="B162" s="94">
        <v>16</v>
      </c>
      <c r="C162" s="119" t="s">
        <v>1661</v>
      </c>
    </row>
    <row r="163" spans="1:3" ht="15.75">
      <c r="A163" s="94">
        <v>11</v>
      </c>
      <c r="B163" s="94">
        <v>1</v>
      </c>
      <c r="C163" s="119" t="s">
        <v>1973</v>
      </c>
    </row>
    <row r="164" spans="1:3" ht="15.75">
      <c r="A164" s="94">
        <v>11</v>
      </c>
      <c r="B164" s="94">
        <v>2</v>
      </c>
      <c r="C164" s="119" t="s">
        <v>1974</v>
      </c>
    </row>
    <row r="165" spans="1:3" ht="15.75">
      <c r="A165" s="94">
        <v>11</v>
      </c>
      <c r="B165" s="94">
        <v>3</v>
      </c>
      <c r="C165" s="119" t="s">
        <v>1535</v>
      </c>
    </row>
    <row r="166" spans="1:3" ht="15.75">
      <c r="A166" s="94">
        <v>11</v>
      </c>
      <c r="B166" s="94">
        <v>4</v>
      </c>
      <c r="C166" s="119" t="s">
        <v>2472</v>
      </c>
    </row>
    <row r="167" spans="1:3" ht="15.75">
      <c r="A167" s="94">
        <v>11</v>
      </c>
      <c r="B167" s="94">
        <v>5</v>
      </c>
      <c r="C167" s="119" t="s">
        <v>46</v>
      </c>
    </row>
    <row r="168" spans="1:3" ht="15.75">
      <c r="A168" s="94">
        <v>11</v>
      </c>
      <c r="B168" s="94">
        <v>6</v>
      </c>
      <c r="C168" s="119" t="s">
        <v>1670</v>
      </c>
    </row>
    <row r="169" spans="1:3" ht="15.75">
      <c r="A169" s="94">
        <v>11</v>
      </c>
      <c r="B169" s="94">
        <v>7</v>
      </c>
      <c r="C169" s="119" t="s">
        <v>1673</v>
      </c>
    </row>
    <row r="170" spans="1:3" ht="15.75">
      <c r="A170" s="94">
        <v>11</v>
      </c>
      <c r="B170" s="94">
        <v>8</v>
      </c>
      <c r="C170" s="119" t="s">
        <v>2145</v>
      </c>
    </row>
    <row r="171" spans="1:5" ht="15.75">
      <c r="A171" s="94">
        <v>11</v>
      </c>
      <c r="B171" s="94">
        <v>9</v>
      </c>
      <c r="C171" s="119" t="s">
        <v>928</v>
      </c>
      <c r="E171" s="124"/>
    </row>
    <row r="172" spans="1:3" ht="15.75">
      <c r="A172" s="94">
        <v>11</v>
      </c>
      <c r="B172" s="94">
        <v>10</v>
      </c>
      <c r="C172" s="119" t="s">
        <v>1674</v>
      </c>
    </row>
    <row r="173" spans="1:3" ht="15.75">
      <c r="A173" s="94">
        <v>11</v>
      </c>
      <c r="B173" s="94">
        <v>11</v>
      </c>
      <c r="C173" s="119" t="s">
        <v>2053</v>
      </c>
    </row>
    <row r="174" spans="1:3" ht="15.75">
      <c r="A174" s="94">
        <v>11</v>
      </c>
      <c r="B174" s="94">
        <v>12</v>
      </c>
      <c r="C174" s="119" t="s">
        <v>1665</v>
      </c>
    </row>
    <row r="175" spans="1:3" ht="15.75">
      <c r="A175" s="94">
        <v>11</v>
      </c>
      <c r="B175" s="94">
        <v>13</v>
      </c>
      <c r="C175" s="119" t="s">
        <v>1658</v>
      </c>
    </row>
    <row r="176" spans="1:3" ht="15.75">
      <c r="A176" s="94">
        <v>11</v>
      </c>
      <c r="B176" s="94">
        <v>14</v>
      </c>
      <c r="C176" s="119" t="s">
        <v>2146</v>
      </c>
    </row>
    <row r="177" spans="1:3" ht="15.75">
      <c r="A177" s="94">
        <v>11</v>
      </c>
      <c r="B177" s="94">
        <v>15</v>
      </c>
      <c r="C177" s="119" t="s">
        <v>984</v>
      </c>
    </row>
    <row r="178" spans="1:3" ht="15.75">
      <c r="A178" s="94">
        <v>11</v>
      </c>
      <c r="B178" s="94">
        <v>16</v>
      </c>
      <c r="C178" s="119" t="s">
        <v>1661</v>
      </c>
    </row>
    <row r="179" spans="1:3" ht="15.75">
      <c r="A179" s="94">
        <v>12</v>
      </c>
      <c r="B179" s="94">
        <v>1</v>
      </c>
      <c r="C179" s="119" t="s">
        <v>1973</v>
      </c>
    </row>
    <row r="180" spans="1:3" ht="15.75">
      <c r="A180" s="94">
        <v>12</v>
      </c>
      <c r="B180" s="94">
        <v>2</v>
      </c>
      <c r="C180" s="119" t="s">
        <v>1974</v>
      </c>
    </row>
    <row r="181" spans="1:3" ht="15.75">
      <c r="A181" s="94">
        <v>12</v>
      </c>
      <c r="B181" s="94">
        <v>3</v>
      </c>
      <c r="C181" s="119" t="s">
        <v>1535</v>
      </c>
    </row>
    <row r="182" spans="1:3" ht="15.75">
      <c r="A182" s="94">
        <v>12</v>
      </c>
      <c r="B182" s="94">
        <v>4</v>
      </c>
      <c r="C182" s="119" t="s">
        <v>2472</v>
      </c>
    </row>
    <row r="183" spans="1:3" ht="15.75">
      <c r="A183" s="94">
        <v>12</v>
      </c>
      <c r="B183" s="94">
        <v>5</v>
      </c>
      <c r="C183" s="119" t="s">
        <v>46</v>
      </c>
    </row>
    <row r="184" spans="1:3" ht="15.75">
      <c r="A184" s="94">
        <v>12</v>
      </c>
      <c r="B184" s="94">
        <v>6</v>
      </c>
      <c r="C184" s="119" t="s">
        <v>1670</v>
      </c>
    </row>
    <row r="185" spans="1:3" ht="15.75">
      <c r="A185" s="94">
        <v>12</v>
      </c>
      <c r="B185" s="94">
        <v>7</v>
      </c>
      <c r="C185" s="119" t="s">
        <v>1673</v>
      </c>
    </row>
    <row r="186" spans="1:3" ht="15.75">
      <c r="A186" s="94">
        <v>12</v>
      </c>
      <c r="B186" s="94">
        <v>8</v>
      </c>
      <c r="C186" s="119" t="s">
        <v>2145</v>
      </c>
    </row>
    <row r="187" spans="1:3" ht="15.75">
      <c r="A187" s="94">
        <v>12</v>
      </c>
      <c r="B187" s="94">
        <v>9</v>
      </c>
      <c r="C187" s="119" t="s">
        <v>928</v>
      </c>
    </row>
    <row r="188" spans="1:3" ht="15.75">
      <c r="A188" s="94">
        <v>12</v>
      </c>
      <c r="B188" s="94">
        <v>10</v>
      </c>
      <c r="C188" s="119" t="s">
        <v>1674</v>
      </c>
    </row>
    <row r="189" spans="1:3" ht="15.75">
      <c r="A189" s="94">
        <v>12</v>
      </c>
      <c r="B189" s="94">
        <v>11</v>
      </c>
      <c r="C189" s="119" t="s">
        <v>2053</v>
      </c>
    </row>
    <row r="190" spans="1:3" ht="15.75">
      <c r="A190" s="94">
        <v>12</v>
      </c>
      <c r="B190" s="94">
        <v>12</v>
      </c>
      <c r="C190" s="119" t="s">
        <v>1665</v>
      </c>
    </row>
    <row r="191" spans="1:3" ht="15.75">
      <c r="A191" s="94">
        <v>12</v>
      </c>
      <c r="B191" s="94">
        <v>13</v>
      </c>
      <c r="C191" s="119" t="s">
        <v>1658</v>
      </c>
    </row>
    <row r="192" spans="1:3" ht="15.75">
      <c r="A192" s="94">
        <v>12</v>
      </c>
      <c r="B192" s="94">
        <v>14</v>
      </c>
      <c r="C192" s="119" t="s">
        <v>2146</v>
      </c>
    </row>
    <row r="193" spans="1:3" ht="15.75">
      <c r="A193" s="94">
        <v>12</v>
      </c>
      <c r="B193" s="94">
        <v>15</v>
      </c>
      <c r="C193" s="119" t="s">
        <v>984</v>
      </c>
    </row>
    <row r="194" spans="1:3" ht="15.75">
      <c r="A194" s="94">
        <v>12</v>
      </c>
      <c r="B194" s="94">
        <v>16</v>
      </c>
      <c r="C194" s="119" t="s">
        <v>1661</v>
      </c>
    </row>
    <row r="195" spans="1:3" ht="15.75">
      <c r="A195" s="94">
        <v>13</v>
      </c>
      <c r="B195" s="94">
        <v>1</v>
      </c>
      <c r="C195" s="119" t="s">
        <v>1973</v>
      </c>
    </row>
    <row r="196" spans="1:3" ht="15.75">
      <c r="A196" s="94">
        <v>13</v>
      </c>
      <c r="B196" s="94">
        <v>2</v>
      </c>
      <c r="C196" s="119" t="s">
        <v>1974</v>
      </c>
    </row>
    <row r="197" spans="1:3" ht="15.75">
      <c r="A197" s="94">
        <v>13</v>
      </c>
      <c r="B197" s="94">
        <v>3</v>
      </c>
      <c r="C197" s="119" t="s">
        <v>1535</v>
      </c>
    </row>
    <row r="198" spans="1:3" ht="15.75">
      <c r="A198" s="94">
        <v>13</v>
      </c>
      <c r="B198" s="94">
        <v>4</v>
      </c>
      <c r="C198" s="119" t="s">
        <v>2472</v>
      </c>
    </row>
    <row r="199" spans="1:3" ht="15.75">
      <c r="A199" s="94">
        <v>13</v>
      </c>
      <c r="B199" s="94">
        <v>5</v>
      </c>
      <c r="C199" s="119" t="s">
        <v>46</v>
      </c>
    </row>
    <row r="200" spans="1:3" ht="15.75">
      <c r="A200" s="94">
        <v>13</v>
      </c>
      <c r="B200" s="94">
        <v>6</v>
      </c>
      <c r="C200" s="119" t="s">
        <v>1670</v>
      </c>
    </row>
    <row r="201" spans="1:3" ht="15.75">
      <c r="A201" s="94">
        <v>13</v>
      </c>
      <c r="B201" s="94">
        <v>7</v>
      </c>
      <c r="C201" s="119" t="s">
        <v>1673</v>
      </c>
    </row>
    <row r="202" spans="1:3" ht="15.75">
      <c r="A202" s="94">
        <v>13</v>
      </c>
      <c r="B202" s="94">
        <v>8</v>
      </c>
      <c r="C202" s="119" t="s">
        <v>2145</v>
      </c>
    </row>
    <row r="203" spans="1:3" ht="15.75">
      <c r="A203" s="94">
        <v>13</v>
      </c>
      <c r="B203" s="94">
        <v>9</v>
      </c>
      <c r="C203" s="119" t="s">
        <v>928</v>
      </c>
    </row>
    <row r="204" spans="1:3" ht="15.75">
      <c r="A204" s="94">
        <v>13</v>
      </c>
      <c r="B204" s="94">
        <v>10</v>
      </c>
      <c r="C204" s="119" t="s">
        <v>1674</v>
      </c>
    </row>
    <row r="205" spans="1:3" ht="15.75">
      <c r="A205" s="94">
        <v>13</v>
      </c>
      <c r="B205" s="94">
        <v>11</v>
      </c>
      <c r="C205" s="119" t="s">
        <v>2053</v>
      </c>
    </row>
    <row r="206" spans="1:3" ht="15.75">
      <c r="A206" s="94">
        <v>13</v>
      </c>
      <c r="B206" s="94">
        <v>12</v>
      </c>
      <c r="C206" s="119" t="s">
        <v>1665</v>
      </c>
    </row>
    <row r="207" spans="1:3" ht="15.75">
      <c r="A207" s="94">
        <v>13</v>
      </c>
      <c r="B207" s="94">
        <v>13</v>
      </c>
      <c r="C207" s="119" t="s">
        <v>1658</v>
      </c>
    </row>
    <row r="208" spans="1:3" ht="15.75">
      <c r="A208" s="94">
        <v>13</v>
      </c>
      <c r="B208" s="94">
        <v>14</v>
      </c>
      <c r="C208" s="119" t="s">
        <v>2146</v>
      </c>
    </row>
    <row r="209" spans="1:3" ht="15.75">
      <c r="A209" s="94">
        <v>13</v>
      </c>
      <c r="B209" s="94">
        <v>15</v>
      </c>
      <c r="C209" s="119" t="s">
        <v>984</v>
      </c>
    </row>
    <row r="210" spans="1:3" ht="15.75">
      <c r="A210" s="94">
        <v>13</v>
      </c>
      <c r="B210" s="94">
        <v>16</v>
      </c>
      <c r="C210" s="119" t="s">
        <v>1661</v>
      </c>
    </row>
    <row r="211" spans="1:3" ht="15.75">
      <c r="A211" s="94">
        <v>14</v>
      </c>
      <c r="B211" s="94">
        <v>1</v>
      </c>
      <c r="C211" s="119" t="s">
        <v>1973</v>
      </c>
    </row>
    <row r="212" spans="1:3" ht="15.75">
      <c r="A212" s="94">
        <v>14</v>
      </c>
      <c r="B212" s="94">
        <v>2</v>
      </c>
      <c r="C212" s="119" t="s">
        <v>1974</v>
      </c>
    </row>
    <row r="213" spans="1:3" ht="15.75">
      <c r="A213" s="94">
        <v>14</v>
      </c>
      <c r="B213" s="94">
        <v>3</v>
      </c>
      <c r="C213" s="119" t="s">
        <v>1535</v>
      </c>
    </row>
    <row r="214" spans="1:3" ht="15.75">
      <c r="A214" s="94">
        <v>14</v>
      </c>
      <c r="B214" s="94">
        <v>4</v>
      </c>
      <c r="C214" s="119" t="s">
        <v>2472</v>
      </c>
    </row>
    <row r="215" spans="1:3" ht="15.75">
      <c r="A215" s="94">
        <v>14</v>
      </c>
      <c r="B215" s="94">
        <v>5</v>
      </c>
      <c r="C215" s="119" t="s">
        <v>46</v>
      </c>
    </row>
    <row r="216" spans="1:3" ht="15.75">
      <c r="A216" s="94">
        <v>14</v>
      </c>
      <c r="B216" s="94">
        <v>6</v>
      </c>
      <c r="C216" s="119" t="s">
        <v>1670</v>
      </c>
    </row>
    <row r="217" spans="1:3" ht="15.75">
      <c r="A217" s="94">
        <v>14</v>
      </c>
      <c r="B217" s="94">
        <v>7</v>
      </c>
      <c r="C217" s="119" t="s">
        <v>1673</v>
      </c>
    </row>
    <row r="218" spans="1:3" ht="15.75">
      <c r="A218" s="94">
        <v>14</v>
      </c>
      <c r="B218" s="94">
        <v>8</v>
      </c>
      <c r="C218" s="119" t="s">
        <v>2145</v>
      </c>
    </row>
    <row r="219" spans="1:3" ht="15.75">
      <c r="A219" s="94">
        <v>14</v>
      </c>
      <c r="B219" s="94">
        <v>9</v>
      </c>
      <c r="C219" s="119" t="s">
        <v>928</v>
      </c>
    </row>
    <row r="220" spans="1:3" ht="15.75">
      <c r="A220" s="94">
        <v>14</v>
      </c>
      <c r="B220" s="94">
        <v>10</v>
      </c>
      <c r="C220" s="119" t="s">
        <v>1674</v>
      </c>
    </row>
    <row r="221" spans="1:3" ht="15.75">
      <c r="A221" s="94">
        <v>14</v>
      </c>
      <c r="B221" s="94">
        <v>11</v>
      </c>
      <c r="C221" s="119" t="s">
        <v>2053</v>
      </c>
    </row>
    <row r="222" spans="1:3" ht="15.75">
      <c r="A222" s="94">
        <v>14</v>
      </c>
      <c r="B222" s="94">
        <v>12</v>
      </c>
      <c r="C222" s="119" t="s">
        <v>1665</v>
      </c>
    </row>
    <row r="223" spans="1:3" ht="15.75">
      <c r="A223" s="94">
        <v>14</v>
      </c>
      <c r="B223" s="94">
        <v>13</v>
      </c>
      <c r="C223" s="119" t="s">
        <v>1658</v>
      </c>
    </row>
    <row r="224" spans="1:3" ht="15.75">
      <c r="A224" s="94">
        <v>14</v>
      </c>
      <c r="B224" s="94">
        <v>14</v>
      </c>
      <c r="C224" s="119" t="s">
        <v>2146</v>
      </c>
    </row>
    <row r="225" spans="1:3" ht="15.75">
      <c r="A225" s="94">
        <v>14</v>
      </c>
      <c r="B225" s="94">
        <v>15</v>
      </c>
      <c r="C225" s="119" t="s">
        <v>984</v>
      </c>
    </row>
    <row r="226" spans="1:3" ht="15.75">
      <c r="A226" s="94">
        <v>14</v>
      </c>
      <c r="B226" s="94">
        <v>16</v>
      </c>
      <c r="C226" s="119" t="s">
        <v>1661</v>
      </c>
    </row>
    <row r="227" spans="1:3" ht="15.75">
      <c r="A227" s="94">
        <v>15</v>
      </c>
      <c r="B227" s="94">
        <v>1</v>
      </c>
      <c r="C227" s="119" t="s">
        <v>1973</v>
      </c>
    </row>
    <row r="228" spans="1:3" ht="15.75">
      <c r="A228" s="94">
        <v>15</v>
      </c>
      <c r="B228" s="94">
        <v>2</v>
      </c>
      <c r="C228" s="119" t="s">
        <v>1974</v>
      </c>
    </row>
    <row r="229" spans="1:3" ht="15.75">
      <c r="A229" s="94">
        <v>15</v>
      </c>
      <c r="B229" s="94">
        <v>3</v>
      </c>
      <c r="C229" s="119" t="s">
        <v>1535</v>
      </c>
    </row>
    <row r="230" spans="1:3" ht="15.75">
      <c r="A230" s="94">
        <v>15</v>
      </c>
      <c r="B230" s="94">
        <v>4</v>
      </c>
      <c r="C230" s="119" t="s">
        <v>2472</v>
      </c>
    </row>
    <row r="231" spans="1:3" ht="15.75">
      <c r="A231" s="94">
        <v>15</v>
      </c>
      <c r="B231" s="94">
        <v>5</v>
      </c>
      <c r="C231" s="119" t="s">
        <v>46</v>
      </c>
    </row>
    <row r="232" spans="1:3" ht="15.75">
      <c r="A232" s="94">
        <v>15</v>
      </c>
      <c r="B232" s="94">
        <v>6</v>
      </c>
      <c r="C232" s="119" t="s">
        <v>1670</v>
      </c>
    </row>
    <row r="233" spans="1:3" ht="15.75">
      <c r="A233" s="94">
        <v>15</v>
      </c>
      <c r="B233" s="94">
        <v>7</v>
      </c>
      <c r="C233" s="119" t="s">
        <v>1673</v>
      </c>
    </row>
    <row r="234" spans="1:3" ht="15.75">
      <c r="A234" s="94">
        <v>15</v>
      </c>
      <c r="B234" s="94">
        <v>8</v>
      </c>
      <c r="C234" s="119" t="s">
        <v>2145</v>
      </c>
    </row>
    <row r="235" spans="1:3" ht="15.75">
      <c r="A235" s="94">
        <v>15</v>
      </c>
      <c r="B235" s="94">
        <v>9</v>
      </c>
      <c r="C235" s="119" t="s">
        <v>928</v>
      </c>
    </row>
    <row r="236" spans="1:3" ht="15.75">
      <c r="A236" s="94">
        <v>15</v>
      </c>
      <c r="B236" s="94">
        <v>10</v>
      </c>
      <c r="C236" s="119" t="s">
        <v>1674</v>
      </c>
    </row>
    <row r="237" spans="1:3" ht="15.75">
      <c r="A237" s="94">
        <v>15</v>
      </c>
      <c r="B237" s="94">
        <v>11</v>
      </c>
      <c r="C237" s="119" t="s">
        <v>2053</v>
      </c>
    </row>
    <row r="238" spans="1:3" ht="15.75">
      <c r="A238" s="94">
        <v>15</v>
      </c>
      <c r="B238" s="94">
        <v>12</v>
      </c>
      <c r="C238" s="119" t="s">
        <v>1665</v>
      </c>
    </row>
    <row r="239" spans="1:3" ht="15.75">
      <c r="A239" s="94">
        <v>15</v>
      </c>
      <c r="B239" s="94">
        <v>13</v>
      </c>
      <c r="C239" s="119" t="s">
        <v>1658</v>
      </c>
    </row>
    <row r="240" spans="1:3" ht="15.75">
      <c r="A240" s="94">
        <v>15</v>
      </c>
      <c r="B240" s="94">
        <v>14</v>
      </c>
      <c r="C240" s="119" t="s">
        <v>2146</v>
      </c>
    </row>
    <row r="241" spans="1:3" ht="15.75">
      <c r="A241" s="94">
        <v>15</v>
      </c>
      <c r="B241" s="94">
        <v>15</v>
      </c>
      <c r="C241" s="119" t="s">
        <v>984</v>
      </c>
    </row>
    <row r="242" spans="1:3" ht="15.75">
      <c r="A242" s="94">
        <v>15</v>
      </c>
      <c r="B242" s="94">
        <v>16</v>
      </c>
      <c r="C242" s="119" t="s">
        <v>1661</v>
      </c>
    </row>
    <row r="243" spans="1:3" ht="15.75">
      <c r="A243" s="94">
        <v>16</v>
      </c>
      <c r="B243" s="94">
        <v>1</v>
      </c>
      <c r="C243" s="119" t="s">
        <v>1973</v>
      </c>
    </row>
    <row r="244" spans="1:3" ht="15.75">
      <c r="A244" s="94">
        <v>16</v>
      </c>
      <c r="B244" s="94">
        <v>2</v>
      </c>
      <c r="C244" s="119" t="s">
        <v>1974</v>
      </c>
    </row>
    <row r="245" spans="1:3" ht="15.75">
      <c r="A245" s="94">
        <v>16</v>
      </c>
      <c r="B245" s="94">
        <v>3</v>
      </c>
      <c r="C245" s="119" t="s">
        <v>1535</v>
      </c>
    </row>
    <row r="246" spans="1:3" ht="15.75">
      <c r="A246" s="94">
        <v>16</v>
      </c>
      <c r="B246" s="94">
        <v>4</v>
      </c>
      <c r="C246" s="119" t="s">
        <v>2472</v>
      </c>
    </row>
    <row r="247" spans="1:3" ht="15.75">
      <c r="A247" s="94">
        <v>16</v>
      </c>
      <c r="B247" s="94">
        <v>5</v>
      </c>
      <c r="C247" s="119" t="s">
        <v>46</v>
      </c>
    </row>
    <row r="248" spans="1:3" ht="15.75">
      <c r="A248" s="94">
        <v>16</v>
      </c>
      <c r="B248" s="94">
        <v>6</v>
      </c>
      <c r="C248" s="119" t="s">
        <v>1670</v>
      </c>
    </row>
    <row r="249" spans="1:3" ht="15.75">
      <c r="A249" s="94">
        <v>16</v>
      </c>
      <c r="B249" s="94">
        <v>7</v>
      </c>
      <c r="C249" s="119" t="s">
        <v>1673</v>
      </c>
    </row>
    <row r="250" spans="1:3" ht="15.75">
      <c r="A250" s="94">
        <v>16</v>
      </c>
      <c r="B250" s="94">
        <v>8</v>
      </c>
      <c r="C250" s="119" t="s">
        <v>2145</v>
      </c>
    </row>
    <row r="251" spans="1:3" ht="15.75">
      <c r="A251" s="94">
        <v>16</v>
      </c>
      <c r="B251" s="94">
        <v>9</v>
      </c>
      <c r="C251" s="119" t="s">
        <v>928</v>
      </c>
    </row>
    <row r="252" spans="1:3" ht="15.75">
      <c r="A252" s="94">
        <v>16</v>
      </c>
      <c r="B252" s="94">
        <v>10</v>
      </c>
      <c r="C252" s="119" t="s">
        <v>1674</v>
      </c>
    </row>
    <row r="253" spans="1:3" ht="15.75">
      <c r="A253" s="94">
        <v>16</v>
      </c>
      <c r="B253" s="94">
        <v>11</v>
      </c>
      <c r="C253" s="119" t="s">
        <v>2053</v>
      </c>
    </row>
    <row r="254" spans="1:3" ht="15.75">
      <c r="A254" s="94">
        <v>16</v>
      </c>
      <c r="B254" s="94">
        <v>12</v>
      </c>
      <c r="C254" s="119" t="s">
        <v>1665</v>
      </c>
    </row>
    <row r="255" spans="1:3" ht="15.75">
      <c r="A255" s="94">
        <v>16</v>
      </c>
      <c r="B255" s="94">
        <v>13</v>
      </c>
      <c r="C255" s="119" t="s">
        <v>1658</v>
      </c>
    </row>
    <row r="256" spans="1:3" ht="15.75">
      <c r="A256" s="94">
        <v>16</v>
      </c>
      <c r="B256" s="94">
        <v>14</v>
      </c>
      <c r="C256" s="119" t="s">
        <v>2146</v>
      </c>
    </row>
    <row r="257" spans="1:3" ht="15.75">
      <c r="A257" s="94">
        <v>16</v>
      </c>
      <c r="B257" s="94">
        <v>15</v>
      </c>
      <c r="C257" s="119" t="s">
        <v>984</v>
      </c>
    </row>
    <row r="258" spans="1:3" ht="15.75">
      <c r="A258" s="94">
        <v>16</v>
      </c>
      <c r="B258" s="94">
        <v>16</v>
      </c>
      <c r="C258" s="119" t="s">
        <v>1661</v>
      </c>
    </row>
    <row r="259" spans="1:3" ht="15.75">
      <c r="A259" s="94"/>
      <c r="B259" s="94"/>
      <c r="C259" s="94"/>
    </row>
    <row r="260" spans="1:3" ht="15.75">
      <c r="A260" s="94"/>
      <c r="B260" s="94"/>
      <c r="C260" s="94"/>
    </row>
    <row r="261" spans="1:3" ht="15.75">
      <c r="A261" s="94"/>
      <c r="B261" s="94"/>
      <c r="C261" s="94"/>
    </row>
    <row r="262" spans="1:3" ht="15.75">
      <c r="A262" s="94"/>
      <c r="B262" s="94"/>
      <c r="C262" s="94"/>
    </row>
    <row r="263" spans="1:3" ht="15.75">
      <c r="A263" s="94"/>
      <c r="B263" s="94"/>
      <c r="C263" s="94"/>
    </row>
    <row r="264" spans="1:3" ht="15.75">
      <c r="A264" s="94"/>
      <c r="B264" s="94"/>
      <c r="C264" s="94"/>
    </row>
    <row r="265" spans="1:3" ht="15.75">
      <c r="A265" s="94"/>
      <c r="B265" s="94"/>
      <c r="C265" s="94"/>
    </row>
    <row r="266" spans="1:3" ht="15.75">
      <c r="A266" s="94"/>
      <c r="B266" s="94"/>
      <c r="C266" s="94"/>
    </row>
    <row r="267" spans="1:3" ht="15.75">
      <c r="A267" s="94"/>
      <c r="B267" s="94"/>
      <c r="C267" s="94"/>
    </row>
    <row r="268" spans="1:3" ht="15.75">
      <c r="A268" s="94"/>
      <c r="B268" s="94"/>
      <c r="C268" s="94"/>
    </row>
    <row r="269" spans="1:3" ht="15.75">
      <c r="A269" s="94"/>
      <c r="B269" s="94"/>
      <c r="C269" s="94"/>
    </row>
    <row r="270" spans="1:3" ht="15.75">
      <c r="A270" s="94"/>
      <c r="B270" s="94"/>
      <c r="C270" s="94"/>
    </row>
    <row r="271" spans="1:3" ht="15.75">
      <c r="A271" s="94"/>
      <c r="B271" s="94"/>
      <c r="C271" s="94"/>
    </row>
    <row r="272" spans="1:3" ht="15.75">
      <c r="A272" s="94"/>
      <c r="B272" s="94"/>
      <c r="C272" s="94"/>
    </row>
    <row r="273" spans="1:3" ht="15.75">
      <c r="A273" s="94"/>
      <c r="B273" s="94"/>
      <c r="C273" s="94"/>
    </row>
    <row r="274" spans="1:3" ht="15.75">
      <c r="A274" s="94"/>
      <c r="B274" s="94"/>
      <c r="C274" s="94"/>
    </row>
    <row r="275" spans="1:3" ht="15.75">
      <c r="A275" s="94"/>
      <c r="B275" s="94"/>
      <c r="C275" s="94"/>
    </row>
    <row r="276" spans="1:3" ht="15.75">
      <c r="A276" s="94"/>
      <c r="B276" s="94"/>
      <c r="C276" s="94"/>
    </row>
    <row r="277" spans="1:3" ht="15.75">
      <c r="A277" s="94"/>
      <c r="B277" s="94"/>
      <c r="C277" s="94"/>
    </row>
    <row r="278" spans="1:3" ht="15.75">
      <c r="A278" s="94"/>
      <c r="B278" s="94"/>
      <c r="C278" s="94"/>
    </row>
    <row r="279" spans="1:3" ht="15.75">
      <c r="A279" s="94"/>
      <c r="B279" s="94"/>
      <c r="C279" s="94"/>
    </row>
    <row r="280" spans="1:3" ht="15.75">
      <c r="A280" s="94"/>
      <c r="B280" s="94"/>
      <c r="C280" s="94"/>
    </row>
    <row r="281" spans="1:3" ht="15.75">
      <c r="A281" s="94"/>
      <c r="B281" s="94"/>
      <c r="C281" s="94"/>
    </row>
    <row r="282" spans="1:3" ht="15.75">
      <c r="A282" s="94"/>
      <c r="B282" s="94"/>
      <c r="C282" s="94"/>
    </row>
    <row r="283" spans="1:3" ht="15.75">
      <c r="A283" s="94"/>
      <c r="B283" s="94"/>
      <c r="C283" s="94"/>
    </row>
    <row r="284" spans="1:3" ht="15.75">
      <c r="A284" s="94"/>
      <c r="B284" s="94"/>
      <c r="C284" s="94"/>
    </row>
    <row r="285" spans="1:3" ht="15.75">
      <c r="A285" s="94"/>
      <c r="B285" s="94"/>
      <c r="C285" s="94"/>
    </row>
    <row r="286" spans="1:3" ht="15.75">
      <c r="A286" s="94"/>
      <c r="B286" s="94"/>
      <c r="C286" s="94"/>
    </row>
    <row r="287" spans="1:3" ht="15.75">
      <c r="A287" s="94"/>
      <c r="B287" s="94"/>
      <c r="C287" s="94"/>
    </row>
    <row r="288" spans="1:3" ht="15.75">
      <c r="A288" s="94"/>
      <c r="B288" s="94"/>
      <c r="C288" s="94"/>
    </row>
    <row r="289" spans="1:3" ht="15.75">
      <c r="A289" s="94"/>
      <c r="B289" s="94"/>
      <c r="C289" s="94"/>
    </row>
    <row r="290" spans="1:3" ht="15.75">
      <c r="A290" s="94"/>
      <c r="B290" s="94"/>
      <c r="C290" s="94"/>
    </row>
    <row r="291" spans="1:3" ht="15.75">
      <c r="A291" s="94"/>
      <c r="B291" s="94"/>
      <c r="C291" s="94"/>
    </row>
    <row r="292" spans="1:3" ht="15.75">
      <c r="A292" s="94"/>
      <c r="B292" s="94"/>
      <c r="C292" s="94"/>
    </row>
    <row r="293" spans="1:3" ht="15.75">
      <c r="A293" s="94"/>
      <c r="B293" s="94"/>
      <c r="C293" s="94"/>
    </row>
    <row r="294" spans="1:3" ht="15.75">
      <c r="A294" s="94"/>
      <c r="B294" s="94"/>
      <c r="C294" s="94"/>
    </row>
    <row r="295" spans="1:3" ht="15.75">
      <c r="A295" s="94"/>
      <c r="B295" s="94"/>
      <c r="C295" s="94"/>
    </row>
    <row r="296" spans="1:3" ht="15.75">
      <c r="A296" s="94"/>
      <c r="B296" s="94"/>
      <c r="C296" s="94"/>
    </row>
    <row r="297" spans="1:3" ht="15.75">
      <c r="A297" s="94"/>
      <c r="B297" s="94"/>
      <c r="C297" s="94"/>
    </row>
    <row r="298" spans="1:3" ht="15.75">
      <c r="A298" s="94"/>
      <c r="B298" s="94"/>
      <c r="C298" s="94"/>
    </row>
    <row r="299" spans="1:3" ht="15.75">
      <c r="A299" s="94"/>
      <c r="B299" s="94"/>
      <c r="C299" s="94"/>
    </row>
    <row r="300" spans="1:3" ht="15.75">
      <c r="A300" s="94"/>
      <c r="B300" s="94"/>
      <c r="C300" s="94"/>
    </row>
    <row r="301" spans="1:3" ht="15.75">
      <c r="A301" s="94"/>
      <c r="B301" s="94"/>
      <c r="C301" s="94"/>
    </row>
    <row r="302" spans="1:3" ht="15.75">
      <c r="A302" s="94"/>
      <c r="B302" s="94"/>
      <c r="C302" s="94"/>
    </row>
    <row r="303" spans="1:3" ht="15.75">
      <c r="A303" s="94"/>
      <c r="B303" s="94"/>
      <c r="C303" s="94"/>
    </row>
    <row r="304" spans="1:3" ht="15.75">
      <c r="A304" s="94"/>
      <c r="B304" s="94"/>
      <c r="C304" s="94"/>
    </row>
    <row r="305" spans="1:3" ht="15.75">
      <c r="A305" s="94"/>
      <c r="B305" s="94"/>
      <c r="C305" s="94"/>
    </row>
    <row r="306" spans="1:3" ht="15.75">
      <c r="A306" s="94"/>
      <c r="B306" s="94"/>
      <c r="C306" s="94"/>
    </row>
    <row r="307" spans="1:3" ht="15.75">
      <c r="A307" s="94"/>
      <c r="B307" s="94"/>
      <c r="C307" s="94"/>
    </row>
    <row r="308" spans="1:3" ht="15.75">
      <c r="A308" s="94"/>
      <c r="B308" s="94"/>
      <c r="C308" s="94"/>
    </row>
    <row r="309" spans="1:3" ht="15.75">
      <c r="A309" s="94"/>
      <c r="B309" s="94"/>
      <c r="C309" s="94"/>
    </row>
    <row r="310" spans="1:3" ht="15.75">
      <c r="A310" s="94"/>
      <c r="B310" s="94"/>
      <c r="C310" s="94"/>
    </row>
    <row r="311" spans="1:3" ht="15.75">
      <c r="A311" s="94"/>
      <c r="B311" s="94"/>
      <c r="C311" s="94"/>
    </row>
    <row r="312" spans="1:3" ht="15.75">
      <c r="A312" s="94"/>
      <c r="B312" s="94"/>
      <c r="C312" s="94"/>
    </row>
    <row r="313" spans="1:3" ht="15.75">
      <c r="A313" s="94"/>
      <c r="B313" s="94"/>
      <c r="C313" s="94"/>
    </row>
    <row r="314" spans="1:3" ht="15.75">
      <c r="A314" s="94"/>
      <c r="B314" s="94"/>
      <c r="C314" s="94"/>
    </row>
    <row r="315" spans="1:3" ht="15.75">
      <c r="A315" s="94"/>
      <c r="B315" s="94"/>
      <c r="C315" s="94"/>
    </row>
    <row r="316" spans="1:3" ht="15.75">
      <c r="A316" s="94"/>
      <c r="B316" s="94"/>
      <c r="C316" s="94"/>
    </row>
    <row r="317" spans="1:3" ht="15.75">
      <c r="A317" s="94"/>
      <c r="B317" s="94"/>
      <c r="C317" s="94"/>
    </row>
    <row r="318" spans="1:3" ht="15.75">
      <c r="A318" s="94"/>
      <c r="B318" s="94"/>
      <c r="C318" s="94"/>
    </row>
    <row r="319" spans="1:3" ht="15.75">
      <c r="A319" s="94"/>
      <c r="B319" s="94"/>
      <c r="C319" s="94"/>
    </row>
    <row r="320" spans="1:3" ht="15.75">
      <c r="A320" s="94"/>
      <c r="B320" s="94"/>
      <c r="C320" s="94"/>
    </row>
    <row r="321" spans="1:3" ht="15.75">
      <c r="A321" s="94"/>
      <c r="B321" s="94"/>
      <c r="C321" s="94"/>
    </row>
    <row r="322" spans="1:3" ht="15.75">
      <c r="A322" s="94"/>
      <c r="B322" s="94"/>
      <c r="C322" s="94"/>
    </row>
    <row r="323" spans="1:3" ht="15.75">
      <c r="A323" s="94"/>
      <c r="B323" s="94"/>
      <c r="C323" s="94"/>
    </row>
    <row r="324" spans="1:3" ht="15.75">
      <c r="A324" s="94"/>
      <c r="B324" s="94"/>
      <c r="C324" s="94"/>
    </row>
    <row r="325" spans="1:3" ht="15.75">
      <c r="A325" s="94"/>
      <c r="B325" s="94"/>
      <c r="C325" s="94"/>
    </row>
    <row r="326" spans="1:3" ht="15.75">
      <c r="A326" s="94"/>
      <c r="B326" s="94"/>
      <c r="C326" s="94"/>
    </row>
    <row r="327" spans="1:3" ht="15.75">
      <c r="A327" s="94"/>
      <c r="B327" s="94"/>
      <c r="C327" s="94"/>
    </row>
    <row r="328" spans="1:3" ht="15.75">
      <c r="A328" s="94"/>
      <c r="B328" s="94"/>
      <c r="C328" s="94"/>
    </row>
    <row r="329" spans="1:3" ht="15.75">
      <c r="A329" s="94"/>
      <c r="B329" s="94"/>
      <c r="C329" s="94"/>
    </row>
    <row r="330" spans="1:3" ht="15.75">
      <c r="A330" s="94"/>
      <c r="B330" s="94"/>
      <c r="C330" s="94"/>
    </row>
    <row r="331" spans="1:3" ht="15.75">
      <c r="A331" s="94"/>
      <c r="B331" s="94"/>
      <c r="C331" s="94"/>
    </row>
    <row r="332" spans="1:3" ht="15.75">
      <c r="A332" s="94"/>
      <c r="B332" s="94"/>
      <c r="C332" s="94"/>
    </row>
    <row r="333" spans="1:3" ht="15.75">
      <c r="A333" s="94"/>
      <c r="B333" s="94"/>
      <c r="C333" s="94"/>
    </row>
    <row r="334" spans="1:3" ht="15.75">
      <c r="A334" s="94"/>
      <c r="B334" s="94"/>
      <c r="C334" s="94"/>
    </row>
    <row r="335" spans="1:3" ht="15.75">
      <c r="A335" s="94"/>
      <c r="B335" s="94"/>
      <c r="C335" s="94"/>
    </row>
    <row r="336" spans="1:3" ht="15.75">
      <c r="A336" s="94"/>
      <c r="B336" s="94"/>
      <c r="C336" s="94"/>
    </row>
    <row r="337" spans="1:3" ht="15.75">
      <c r="A337" s="94"/>
      <c r="B337" s="94"/>
      <c r="C337" s="94"/>
    </row>
    <row r="338" spans="1:3" ht="15.75">
      <c r="A338" s="94"/>
      <c r="B338" s="94"/>
      <c r="C338" s="94"/>
    </row>
    <row r="339" spans="1:3" ht="15.75">
      <c r="A339" s="94"/>
      <c r="B339" s="94"/>
      <c r="C339" s="94"/>
    </row>
    <row r="340" spans="1:3" ht="15.75">
      <c r="A340" s="94"/>
      <c r="B340" s="94"/>
      <c r="C340" s="94"/>
    </row>
    <row r="341" spans="1:3" ht="15.75">
      <c r="A341" s="94"/>
      <c r="B341" s="94"/>
      <c r="C341" s="94"/>
    </row>
    <row r="342" spans="1:3" ht="15.75">
      <c r="A342" s="94"/>
      <c r="B342" s="94"/>
      <c r="C342" s="94"/>
    </row>
    <row r="343" spans="1:3" ht="15.75">
      <c r="A343" s="94"/>
      <c r="B343" s="94"/>
      <c r="C343" s="94"/>
    </row>
    <row r="344" spans="1:3" ht="15.75">
      <c r="A344" s="94"/>
      <c r="B344" s="94"/>
      <c r="C344" s="94"/>
    </row>
    <row r="345" spans="1:3" ht="15.75">
      <c r="A345" s="94"/>
      <c r="B345" s="94"/>
      <c r="C345" s="94"/>
    </row>
    <row r="346" spans="1:3" ht="15.75">
      <c r="A346" s="94"/>
      <c r="B346" s="94"/>
      <c r="C346" s="94"/>
    </row>
    <row r="347" spans="1:3" ht="15.75">
      <c r="A347" s="94"/>
      <c r="B347" s="94"/>
      <c r="C347" s="94"/>
    </row>
    <row r="348" spans="1:3" ht="15.75">
      <c r="A348" s="94"/>
      <c r="B348" s="94"/>
      <c r="C348" s="94"/>
    </row>
    <row r="349" spans="1:3" ht="15.75">
      <c r="A349" s="94"/>
      <c r="B349" s="94"/>
      <c r="C349" s="94"/>
    </row>
    <row r="350" spans="1:3" ht="15.75">
      <c r="A350" s="94"/>
      <c r="B350" s="94"/>
      <c r="C350" s="94"/>
    </row>
    <row r="351" spans="1:3" ht="15.75">
      <c r="A351" s="94"/>
      <c r="B351" s="94"/>
      <c r="C351" s="94"/>
    </row>
    <row r="352" spans="1:3" ht="15.75">
      <c r="A352" s="94"/>
      <c r="B352" s="94"/>
      <c r="C352" s="94"/>
    </row>
    <row r="353" spans="1:3" ht="15.75">
      <c r="A353" s="94"/>
      <c r="B353" s="94"/>
      <c r="C353" s="94"/>
    </row>
    <row r="354" spans="1:3" ht="15.75">
      <c r="A354" s="94"/>
      <c r="B354" s="94"/>
      <c r="C354" s="94"/>
    </row>
    <row r="355" spans="1:3" ht="15.75">
      <c r="A355" s="94"/>
      <c r="B355" s="94"/>
      <c r="C355" s="94"/>
    </row>
    <row r="356" spans="1:3" ht="15.75">
      <c r="A356" s="94"/>
      <c r="B356" s="94"/>
      <c r="C356" s="94"/>
    </row>
    <row r="357" spans="1:3" ht="15.75">
      <c r="A357" s="94"/>
      <c r="B357" s="94"/>
      <c r="C357" s="94"/>
    </row>
    <row r="358" spans="1:3" ht="15.75">
      <c r="A358" s="94"/>
      <c r="B358" s="94"/>
      <c r="C358" s="94"/>
    </row>
    <row r="359" spans="1:3" ht="15.75">
      <c r="A359" s="94"/>
      <c r="B359" s="94"/>
      <c r="C359" s="94"/>
    </row>
    <row r="360" spans="1:3" ht="15.75">
      <c r="A360" s="94"/>
      <c r="B360" s="94"/>
      <c r="C360" s="94"/>
    </row>
  </sheetData>
  <sheetProtection/>
  <printOptions/>
  <pageMargins left="0.7" right="0.7" top="0.75" bottom="0.75" header="0.3" footer="0.3"/>
  <pageSetup fitToHeight="1" fitToWidth="1" horizontalDpi="600" verticalDpi="600" orientation="portrait" scale="20" r:id="rId1"/>
</worksheet>
</file>

<file path=xl/worksheets/sheet14.xml><?xml version="1.0" encoding="utf-8"?>
<worksheet xmlns="http://schemas.openxmlformats.org/spreadsheetml/2006/main" xmlns:r="http://schemas.openxmlformats.org/officeDocument/2006/relationships">
  <dimension ref="A2:A48"/>
  <sheetViews>
    <sheetView zoomScalePageLayoutView="0" workbookViewId="0" topLeftCell="A7">
      <selection activeCell="D9" sqref="D9"/>
    </sheetView>
  </sheetViews>
  <sheetFormatPr defaultColWidth="9.140625" defaultRowHeight="12.75"/>
  <cols>
    <col min="1" max="1" width="37.140625" style="0" customWidth="1"/>
  </cols>
  <sheetData>
    <row r="2" ht="12.75">
      <c r="A2" s="73" t="s">
        <v>2663</v>
      </c>
    </row>
    <row r="3" ht="12.75">
      <c r="A3" s="74" t="s">
        <v>2650</v>
      </c>
    </row>
    <row r="4" ht="12.75">
      <c r="A4" s="74" t="s">
        <v>2651</v>
      </c>
    </row>
    <row r="5" ht="12.75">
      <c r="A5" s="74" t="s">
        <v>2652</v>
      </c>
    </row>
    <row r="6" ht="12.75">
      <c r="A6" s="74" t="s">
        <v>2653</v>
      </c>
    </row>
    <row r="7" ht="12.75">
      <c r="A7" s="74" t="s">
        <v>2654</v>
      </c>
    </row>
    <row r="8" ht="12.75">
      <c r="A8" s="74" t="s">
        <v>2655</v>
      </c>
    </row>
    <row r="9" ht="12.75">
      <c r="A9" s="74" t="s">
        <v>2656</v>
      </c>
    </row>
    <row r="10" ht="12.75">
      <c r="A10" s="74" t="s">
        <v>2657</v>
      </c>
    </row>
    <row r="11" ht="12.75">
      <c r="A11" s="74" t="s">
        <v>2658</v>
      </c>
    </row>
    <row r="12" ht="12.75">
      <c r="A12" s="74" t="s">
        <v>2659</v>
      </c>
    </row>
    <row r="13" ht="12.75">
      <c r="A13" s="74" t="s">
        <v>2639</v>
      </c>
    </row>
    <row r="14" ht="12.75">
      <c r="A14" s="74" t="s">
        <v>2660</v>
      </c>
    </row>
    <row r="15" ht="12.75">
      <c r="A15" s="74" t="s">
        <v>2661</v>
      </c>
    </row>
    <row r="16" ht="12.75">
      <c r="A16" s="74" t="s">
        <v>2662</v>
      </c>
    </row>
    <row r="18" ht="12.75">
      <c r="A18" s="73" t="s">
        <v>2664</v>
      </c>
    </row>
    <row r="19" ht="12.75">
      <c r="A19" s="74" t="s">
        <v>2629</v>
      </c>
    </row>
    <row r="20" ht="12.75">
      <c r="A20" s="74" t="s">
        <v>2630</v>
      </c>
    </row>
    <row r="21" ht="12.75">
      <c r="A21" s="74" t="s">
        <v>2631</v>
      </c>
    </row>
    <row r="22" ht="12.75">
      <c r="A22" s="74" t="s">
        <v>2632</v>
      </c>
    </row>
    <row r="23" ht="12.75">
      <c r="A23" s="74" t="s">
        <v>2633</v>
      </c>
    </row>
    <row r="24" ht="12.75">
      <c r="A24" s="74" t="s">
        <v>2634</v>
      </c>
    </row>
    <row r="25" ht="12.75">
      <c r="A25" s="74" t="s">
        <v>2635</v>
      </c>
    </row>
    <row r="26" ht="12.75">
      <c r="A26" s="74" t="s">
        <v>2636</v>
      </c>
    </row>
    <row r="27" ht="12.75">
      <c r="A27" s="74" t="s">
        <v>2637</v>
      </c>
    </row>
    <row r="28" ht="12.75">
      <c r="A28" s="74" t="s">
        <v>2638</v>
      </c>
    </row>
    <row r="29" ht="12.75">
      <c r="A29" s="74" t="s">
        <v>2639</v>
      </c>
    </row>
    <row r="30" ht="12.75">
      <c r="A30" s="74" t="s">
        <v>2640</v>
      </c>
    </row>
    <row r="31" ht="12.75">
      <c r="A31" s="74" t="s">
        <v>2641</v>
      </c>
    </row>
    <row r="32" ht="12.75">
      <c r="A32" s="74" t="s">
        <v>2642</v>
      </c>
    </row>
    <row r="34" ht="12.75">
      <c r="A34" s="75" t="s">
        <v>2665</v>
      </c>
    </row>
    <row r="35" ht="12.75">
      <c r="A35" s="74" t="s">
        <v>2615</v>
      </c>
    </row>
    <row r="36" ht="12.75">
      <c r="A36" s="74" t="s">
        <v>2616</v>
      </c>
    </row>
    <row r="37" ht="12.75">
      <c r="A37" s="74" t="s">
        <v>2617</v>
      </c>
    </row>
    <row r="38" ht="12.75">
      <c r="A38" s="74" t="s">
        <v>2618</v>
      </c>
    </row>
    <row r="39" ht="12.75">
      <c r="A39" s="74" t="s">
        <v>2619</v>
      </c>
    </row>
    <row r="40" ht="12.75">
      <c r="A40" s="74" t="s">
        <v>2620</v>
      </c>
    </row>
    <row r="41" ht="12.75">
      <c r="A41" s="74" t="s">
        <v>2621</v>
      </c>
    </row>
    <row r="42" ht="12.75">
      <c r="A42" s="74" t="s">
        <v>2622</v>
      </c>
    </row>
    <row r="43" ht="12.75">
      <c r="A43" s="74" t="s">
        <v>2623</v>
      </c>
    </row>
    <row r="44" ht="12.75">
      <c r="A44" s="74" t="s">
        <v>2624</v>
      </c>
    </row>
    <row r="45" ht="12.75">
      <c r="A45" s="74" t="s">
        <v>2625</v>
      </c>
    </row>
    <row r="46" ht="12.75">
      <c r="A46" s="74" t="s">
        <v>2626</v>
      </c>
    </row>
    <row r="47" ht="12.75">
      <c r="A47" s="74" t="s">
        <v>2627</v>
      </c>
    </row>
    <row r="48" ht="12.75">
      <c r="A48" s="74" t="s">
        <v>2628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B69"/>
  <sheetViews>
    <sheetView zoomScale="75" zoomScaleNormal="75" zoomScalePageLayoutView="0" workbookViewId="0" topLeftCell="A1">
      <selection activeCell="A1" sqref="A1:IV16384"/>
    </sheetView>
  </sheetViews>
  <sheetFormatPr defaultColWidth="9.140625" defaultRowHeight="12.75"/>
  <cols>
    <col min="1" max="1" width="3.57421875" style="0" customWidth="1"/>
    <col min="2" max="2" width="26.8515625" style="0" customWidth="1"/>
    <col min="4" max="4" width="18.421875" style="0" customWidth="1"/>
    <col min="5" max="5" width="15.28125" style="0" customWidth="1"/>
    <col min="6" max="6" width="26.140625" style="0" customWidth="1"/>
    <col min="8" max="8" width="3.7109375" style="62" customWidth="1"/>
    <col min="9" max="9" width="25.140625" style="0" customWidth="1"/>
    <col min="11" max="11" width="18.00390625" style="0" customWidth="1"/>
    <col min="12" max="12" width="14.7109375" style="0" customWidth="1"/>
    <col min="13" max="13" width="32.140625" style="0" customWidth="1"/>
    <col min="15" max="15" width="3.8515625" style="62" customWidth="1"/>
    <col min="16" max="16" width="23.28125" style="0" customWidth="1"/>
    <col min="18" max="18" width="23.00390625" style="0" customWidth="1"/>
    <col min="19" max="19" width="9.28125" style="0" customWidth="1"/>
    <col min="20" max="20" width="22.28125" style="0" customWidth="1"/>
    <col min="22" max="22" width="3.8515625" style="62" customWidth="1"/>
    <col min="23" max="23" width="19.8515625" style="0" customWidth="1"/>
    <col min="25" max="25" width="18.8515625" style="0" customWidth="1"/>
    <col min="27" max="27" width="24.57421875" style="0" customWidth="1"/>
  </cols>
  <sheetData>
    <row r="1" spans="2:28" ht="18.75">
      <c r="B1" s="7" t="s">
        <v>1672</v>
      </c>
      <c r="C1" s="7"/>
      <c r="D1" s="7"/>
      <c r="E1" s="7"/>
      <c r="F1" s="7"/>
      <c r="G1" s="52"/>
      <c r="I1" s="7" t="s">
        <v>46</v>
      </c>
      <c r="J1" s="7"/>
      <c r="K1" s="7"/>
      <c r="L1" s="7"/>
      <c r="M1" s="7"/>
      <c r="N1" s="52"/>
      <c r="P1" s="7" t="s">
        <v>1673</v>
      </c>
      <c r="Q1" s="7"/>
      <c r="R1" s="7"/>
      <c r="S1" s="7"/>
      <c r="T1" s="7"/>
      <c r="U1" s="52"/>
      <c r="W1" s="7" t="s">
        <v>1669</v>
      </c>
      <c r="X1" s="7"/>
      <c r="Y1" s="7"/>
      <c r="Z1" s="7"/>
      <c r="AA1" s="6"/>
      <c r="AB1" s="52"/>
    </row>
    <row r="2" spans="2:28" ht="15.75">
      <c r="B2" s="3" t="s">
        <v>1645</v>
      </c>
      <c r="C2" s="3" t="s">
        <v>1646</v>
      </c>
      <c r="D2" s="3" t="s">
        <v>1647</v>
      </c>
      <c r="E2" s="12" t="s">
        <v>1415</v>
      </c>
      <c r="F2" s="3" t="s">
        <v>1648</v>
      </c>
      <c r="G2" s="52"/>
      <c r="I2" s="3" t="s">
        <v>1645</v>
      </c>
      <c r="J2" s="3" t="s">
        <v>1646</v>
      </c>
      <c r="K2" s="3" t="s">
        <v>1647</v>
      </c>
      <c r="L2" s="12" t="s">
        <v>1415</v>
      </c>
      <c r="M2" s="3" t="s">
        <v>1648</v>
      </c>
      <c r="N2" s="52"/>
      <c r="P2" s="3" t="s">
        <v>1645</v>
      </c>
      <c r="Q2" s="3" t="s">
        <v>1646</v>
      </c>
      <c r="R2" s="3" t="s">
        <v>1647</v>
      </c>
      <c r="S2" s="3" t="s">
        <v>1415</v>
      </c>
      <c r="T2" s="3" t="s">
        <v>1648</v>
      </c>
      <c r="U2" s="52"/>
      <c r="W2" s="3" t="s">
        <v>1645</v>
      </c>
      <c r="X2" s="3" t="s">
        <v>1646</v>
      </c>
      <c r="Y2" s="3" t="s">
        <v>1647</v>
      </c>
      <c r="Z2" s="12" t="s">
        <v>1415</v>
      </c>
      <c r="AA2" s="3" t="s">
        <v>1648</v>
      </c>
      <c r="AB2" s="52"/>
    </row>
    <row r="3" spans="1:28" ht="15.75">
      <c r="A3" s="57" t="s">
        <v>2515</v>
      </c>
      <c r="B3" s="4" t="s">
        <v>297</v>
      </c>
      <c r="C3" s="5">
        <v>-2010</v>
      </c>
      <c r="D3" s="4" t="s">
        <v>1649</v>
      </c>
      <c r="E3" s="17">
        <v>0</v>
      </c>
      <c r="F3" s="12" t="s">
        <v>1416</v>
      </c>
      <c r="G3" s="52"/>
      <c r="H3" s="69" t="s">
        <v>2515</v>
      </c>
      <c r="I3" s="4" t="s">
        <v>1776</v>
      </c>
      <c r="J3" s="5">
        <v>-2010</v>
      </c>
      <c r="K3" s="4" t="s">
        <v>1649</v>
      </c>
      <c r="L3" s="23">
        <v>0</v>
      </c>
      <c r="M3" s="12" t="s">
        <v>1416</v>
      </c>
      <c r="N3" s="52"/>
      <c r="O3" s="69" t="s">
        <v>2515</v>
      </c>
      <c r="P3" s="4" t="s">
        <v>357</v>
      </c>
      <c r="Q3" s="5">
        <v>-2010</v>
      </c>
      <c r="R3" s="4" t="s">
        <v>1649</v>
      </c>
      <c r="S3" s="23">
        <v>0</v>
      </c>
      <c r="T3" s="12" t="s">
        <v>1416</v>
      </c>
      <c r="U3" s="52"/>
      <c r="V3" s="69" t="s">
        <v>2515</v>
      </c>
      <c r="W3" s="4" t="s">
        <v>1798</v>
      </c>
      <c r="X3" s="5">
        <v>-2010</v>
      </c>
      <c r="Y3" s="4" t="s">
        <v>1650</v>
      </c>
      <c r="Z3" s="23">
        <v>0</v>
      </c>
      <c r="AA3" s="12" t="s">
        <v>1416</v>
      </c>
      <c r="AB3" s="52"/>
    </row>
    <row r="4" spans="2:28" ht="15.75">
      <c r="B4" s="64" t="s">
        <v>336</v>
      </c>
      <c r="C4" s="65">
        <v>-2010</v>
      </c>
      <c r="D4" s="64" t="s">
        <v>1650</v>
      </c>
      <c r="E4" s="68">
        <v>0</v>
      </c>
      <c r="F4" s="67" t="s">
        <v>1416</v>
      </c>
      <c r="G4" s="52"/>
      <c r="H4" s="69" t="s">
        <v>2515</v>
      </c>
      <c r="I4" s="4" t="s">
        <v>1777</v>
      </c>
      <c r="J4" s="5">
        <v>-2010</v>
      </c>
      <c r="K4" s="4" t="s">
        <v>1650</v>
      </c>
      <c r="L4" s="23">
        <v>0</v>
      </c>
      <c r="M4" s="12" t="s">
        <v>1416</v>
      </c>
      <c r="N4" s="52"/>
      <c r="O4" s="69" t="s">
        <v>2515</v>
      </c>
      <c r="P4" s="4" t="s">
        <v>360</v>
      </c>
      <c r="Q4" s="5">
        <v>-2010</v>
      </c>
      <c r="R4" s="4" t="s">
        <v>1650</v>
      </c>
      <c r="S4" s="23">
        <v>0</v>
      </c>
      <c r="T4" s="12" t="s">
        <v>1416</v>
      </c>
      <c r="U4" s="52"/>
      <c r="V4" s="69" t="s">
        <v>2515</v>
      </c>
      <c r="W4" s="4" t="s">
        <v>1799</v>
      </c>
      <c r="X4" s="5">
        <v>-2010</v>
      </c>
      <c r="Y4" s="4" t="s">
        <v>1652</v>
      </c>
      <c r="Z4" s="23">
        <v>0</v>
      </c>
      <c r="AA4" s="12" t="s">
        <v>1416</v>
      </c>
      <c r="AB4" s="52"/>
    </row>
    <row r="5" spans="1:28" ht="15.75">
      <c r="A5" s="57" t="s">
        <v>2515</v>
      </c>
      <c r="B5" s="4" t="s">
        <v>329</v>
      </c>
      <c r="C5" s="5">
        <v>-2010</v>
      </c>
      <c r="D5" s="4" t="s">
        <v>1653</v>
      </c>
      <c r="E5" s="17">
        <v>0</v>
      </c>
      <c r="F5" s="12" t="s">
        <v>1416</v>
      </c>
      <c r="G5" s="52"/>
      <c r="H5" s="69" t="s">
        <v>2515</v>
      </c>
      <c r="I5" s="4" t="s">
        <v>1778</v>
      </c>
      <c r="J5" s="5">
        <v>-2010</v>
      </c>
      <c r="K5" s="4" t="s">
        <v>1653</v>
      </c>
      <c r="L5" s="23">
        <v>0</v>
      </c>
      <c r="M5" s="12" t="s">
        <v>1416</v>
      </c>
      <c r="N5" s="52"/>
      <c r="O5" s="69" t="s">
        <v>2515</v>
      </c>
      <c r="P5" s="4" t="s">
        <v>361</v>
      </c>
      <c r="Q5" s="5">
        <v>-2010</v>
      </c>
      <c r="R5" s="4" t="s">
        <v>1651</v>
      </c>
      <c r="S5" s="23">
        <v>0</v>
      </c>
      <c r="T5" s="12" t="s">
        <v>1416</v>
      </c>
      <c r="U5" s="52"/>
      <c r="V5" s="69" t="s">
        <v>2515</v>
      </c>
      <c r="W5" s="4" t="s">
        <v>1801</v>
      </c>
      <c r="X5" s="5">
        <v>-2010</v>
      </c>
      <c r="Y5" s="4" t="s">
        <v>1653</v>
      </c>
      <c r="Z5" s="23">
        <v>0</v>
      </c>
      <c r="AA5" s="12" t="s">
        <v>1416</v>
      </c>
      <c r="AB5" s="52"/>
    </row>
    <row r="6" spans="1:28" ht="15.75">
      <c r="A6" s="57" t="s">
        <v>2515</v>
      </c>
      <c r="B6" s="4" t="s">
        <v>330</v>
      </c>
      <c r="C6" s="5">
        <v>-2010</v>
      </c>
      <c r="D6" s="4" t="s">
        <v>1654</v>
      </c>
      <c r="E6" s="17">
        <v>0</v>
      </c>
      <c r="F6" s="12" t="s">
        <v>1416</v>
      </c>
      <c r="G6" s="52"/>
      <c r="H6" s="69" t="s">
        <v>2515</v>
      </c>
      <c r="I6" s="4" t="s">
        <v>1779</v>
      </c>
      <c r="J6" s="5">
        <v>-2010</v>
      </c>
      <c r="K6" s="4" t="s">
        <v>1654</v>
      </c>
      <c r="L6" s="23">
        <v>0</v>
      </c>
      <c r="M6" s="12" t="s">
        <v>1416</v>
      </c>
      <c r="N6" s="52"/>
      <c r="O6" s="69" t="s">
        <v>2515</v>
      </c>
      <c r="P6" s="4" t="s">
        <v>362</v>
      </c>
      <c r="Q6" s="5">
        <v>-2010</v>
      </c>
      <c r="R6" s="4" t="s">
        <v>1652</v>
      </c>
      <c r="S6" s="23">
        <v>0</v>
      </c>
      <c r="T6" s="12" t="s">
        <v>1416</v>
      </c>
      <c r="U6" s="52"/>
      <c r="V6" s="69" t="s">
        <v>2515</v>
      </c>
      <c r="W6" s="4" t="s">
        <v>1806</v>
      </c>
      <c r="X6" s="5">
        <v>-2010</v>
      </c>
      <c r="Y6" s="4" t="s">
        <v>1655</v>
      </c>
      <c r="Z6" s="23">
        <v>0</v>
      </c>
      <c r="AA6" s="12" t="s">
        <v>1416</v>
      </c>
      <c r="AB6" s="52"/>
    </row>
    <row r="7" spans="1:28" ht="15.75">
      <c r="A7" s="57" t="s">
        <v>2515</v>
      </c>
      <c r="B7" s="4" t="s">
        <v>334</v>
      </c>
      <c r="C7" s="5">
        <v>-2010</v>
      </c>
      <c r="D7" s="4" t="s">
        <v>1656</v>
      </c>
      <c r="E7" s="23">
        <v>0</v>
      </c>
      <c r="F7" s="12" t="s">
        <v>1416</v>
      </c>
      <c r="G7" s="52"/>
      <c r="H7" s="69" t="s">
        <v>2515</v>
      </c>
      <c r="I7" s="4" t="s">
        <v>1781</v>
      </c>
      <c r="J7" s="5">
        <v>-2010</v>
      </c>
      <c r="K7" s="4" t="s">
        <v>1654</v>
      </c>
      <c r="L7" s="23">
        <v>0</v>
      </c>
      <c r="M7" s="12" t="s">
        <v>1416</v>
      </c>
      <c r="N7" s="52"/>
      <c r="O7" s="69" t="s">
        <v>2515</v>
      </c>
      <c r="P7" s="4" t="s">
        <v>363</v>
      </c>
      <c r="Q7" s="5">
        <v>-2010</v>
      </c>
      <c r="R7" s="4" t="s">
        <v>2187</v>
      </c>
      <c r="S7" s="23">
        <v>0</v>
      </c>
      <c r="T7" s="12" t="s">
        <v>1416</v>
      </c>
      <c r="U7" s="52"/>
      <c r="V7" s="70" t="s">
        <v>2515</v>
      </c>
      <c r="W7" s="4" t="s">
        <v>298</v>
      </c>
      <c r="X7" s="5">
        <v>-2010</v>
      </c>
      <c r="Y7" s="4" t="s">
        <v>1656</v>
      </c>
      <c r="Z7" s="23">
        <v>0</v>
      </c>
      <c r="AA7" s="12" t="s">
        <v>1416</v>
      </c>
      <c r="AB7" s="52"/>
    </row>
    <row r="8" spans="7:28" ht="15.75">
      <c r="G8" s="52"/>
      <c r="H8" s="69" t="s">
        <v>2515</v>
      </c>
      <c r="I8" s="4" t="s">
        <v>1783</v>
      </c>
      <c r="J8" s="5">
        <v>-2010</v>
      </c>
      <c r="K8" s="4" t="s">
        <v>1655</v>
      </c>
      <c r="L8" s="23">
        <v>0</v>
      </c>
      <c r="M8" s="12" t="s">
        <v>1416</v>
      </c>
      <c r="N8" s="52"/>
      <c r="P8" s="64" t="s">
        <v>1405</v>
      </c>
      <c r="Q8" s="65">
        <v>-2010</v>
      </c>
      <c r="R8" s="64" t="s">
        <v>1654</v>
      </c>
      <c r="S8" s="66">
        <v>0</v>
      </c>
      <c r="T8" s="67" t="s">
        <v>1416</v>
      </c>
      <c r="U8" s="52"/>
      <c r="V8" s="70" t="s">
        <v>2515</v>
      </c>
      <c r="W8" s="4" t="s">
        <v>299</v>
      </c>
      <c r="X8" s="5">
        <v>-2010</v>
      </c>
      <c r="Y8" s="4" t="s">
        <v>1656</v>
      </c>
      <c r="Z8" s="23">
        <v>0</v>
      </c>
      <c r="AA8" s="12" t="s">
        <v>1416</v>
      </c>
      <c r="AB8" s="52"/>
    </row>
    <row r="9" spans="7:28" ht="15.75">
      <c r="G9" s="52"/>
      <c r="H9" s="69" t="s">
        <v>2515</v>
      </c>
      <c r="I9" s="4" t="s">
        <v>1784</v>
      </c>
      <c r="J9" s="5">
        <v>-2010</v>
      </c>
      <c r="K9" s="4" t="s">
        <v>1655</v>
      </c>
      <c r="L9" s="23">
        <v>0</v>
      </c>
      <c r="M9" s="12" t="s">
        <v>1416</v>
      </c>
      <c r="N9" s="52"/>
      <c r="O9" s="70" t="s">
        <v>2515</v>
      </c>
      <c r="P9" s="4" t="s">
        <v>365</v>
      </c>
      <c r="Q9" s="5">
        <v>-2010</v>
      </c>
      <c r="R9" s="4" t="s">
        <v>1655</v>
      </c>
      <c r="S9" s="23">
        <v>0</v>
      </c>
      <c r="T9" s="12" t="s">
        <v>1416</v>
      </c>
      <c r="U9" s="52"/>
      <c r="V9" s="70" t="s">
        <v>2515</v>
      </c>
      <c r="W9" s="4" t="s">
        <v>300</v>
      </c>
      <c r="X9" s="5">
        <v>-2010</v>
      </c>
      <c r="Y9" s="4" t="s">
        <v>1656</v>
      </c>
      <c r="Z9" s="23">
        <v>0</v>
      </c>
      <c r="AA9" s="12" t="s">
        <v>1416</v>
      </c>
      <c r="AB9" s="52"/>
    </row>
    <row r="10" spans="7:28" ht="15.75">
      <c r="G10" s="52"/>
      <c r="H10" s="69" t="s">
        <v>2515</v>
      </c>
      <c r="I10" s="4" t="s">
        <v>1785</v>
      </c>
      <c r="J10" s="5">
        <v>-2010</v>
      </c>
      <c r="K10" s="4" t="s">
        <v>1657</v>
      </c>
      <c r="L10" s="23">
        <v>0</v>
      </c>
      <c r="M10" s="12" t="s">
        <v>1416</v>
      </c>
      <c r="N10" s="52"/>
      <c r="O10" s="70" t="s">
        <v>2515</v>
      </c>
      <c r="P10" s="4" t="s">
        <v>2157</v>
      </c>
      <c r="Q10" s="5">
        <v>-2010</v>
      </c>
      <c r="R10" s="4" t="s">
        <v>1655</v>
      </c>
      <c r="S10" s="23">
        <v>0</v>
      </c>
      <c r="T10" s="12" t="s">
        <v>1416</v>
      </c>
      <c r="U10" s="52"/>
      <c r="AB10" s="52"/>
    </row>
    <row r="11" spans="7:28" ht="15.75">
      <c r="G11" s="52"/>
      <c r="H11" s="69" t="s">
        <v>2515</v>
      </c>
      <c r="I11" s="4" t="s">
        <v>1786</v>
      </c>
      <c r="J11" s="5">
        <v>-2010</v>
      </c>
      <c r="K11" s="4" t="s">
        <v>1657</v>
      </c>
      <c r="L11" s="23">
        <v>0</v>
      </c>
      <c r="M11" s="12" t="s">
        <v>1416</v>
      </c>
      <c r="N11" s="52"/>
      <c r="O11" s="70" t="s">
        <v>2515</v>
      </c>
      <c r="P11" s="4" t="s">
        <v>2158</v>
      </c>
      <c r="Q11" s="5">
        <v>-2010</v>
      </c>
      <c r="R11" s="4" t="s">
        <v>1655</v>
      </c>
      <c r="S11" s="23">
        <v>0</v>
      </c>
      <c r="T11" s="12" t="s">
        <v>1416</v>
      </c>
      <c r="U11" s="52"/>
      <c r="AB11" s="52"/>
    </row>
    <row r="12" spans="7:28" ht="15.75">
      <c r="G12" s="52"/>
      <c r="N12" s="52"/>
      <c r="O12" s="70" t="s">
        <v>2515</v>
      </c>
      <c r="P12" s="4" t="s">
        <v>2160</v>
      </c>
      <c r="Q12" s="5">
        <v>-2010</v>
      </c>
      <c r="R12" s="4" t="s">
        <v>1657</v>
      </c>
      <c r="S12" s="23">
        <v>0</v>
      </c>
      <c r="T12" s="12" t="s">
        <v>1416</v>
      </c>
      <c r="U12" s="52"/>
      <c r="AB12" s="52"/>
    </row>
    <row r="13" spans="7:28" ht="15.75">
      <c r="G13" s="52"/>
      <c r="N13" s="52"/>
      <c r="O13" s="70" t="s">
        <v>2515</v>
      </c>
      <c r="P13" s="4" t="s">
        <v>2161</v>
      </c>
      <c r="Q13" s="5">
        <v>-2010</v>
      </c>
      <c r="R13" s="4" t="s">
        <v>1657</v>
      </c>
      <c r="S13" s="23">
        <v>0</v>
      </c>
      <c r="T13" s="12" t="s">
        <v>1416</v>
      </c>
      <c r="U13" s="52"/>
      <c r="AB13" s="52"/>
    </row>
    <row r="14" spans="7:28" ht="15.75">
      <c r="G14" s="52"/>
      <c r="N14" s="52"/>
      <c r="O14" s="70" t="s">
        <v>2515</v>
      </c>
      <c r="P14" s="4" t="s">
        <v>2162</v>
      </c>
      <c r="Q14" s="5">
        <v>-2010</v>
      </c>
      <c r="R14" s="4" t="s">
        <v>1656</v>
      </c>
      <c r="S14" s="23">
        <v>0</v>
      </c>
      <c r="T14" s="12" t="s">
        <v>1416</v>
      </c>
      <c r="U14" s="52"/>
      <c r="AB14" s="52"/>
    </row>
    <row r="15" spans="7:28" ht="15.75">
      <c r="G15" s="52"/>
      <c r="N15" s="52"/>
      <c r="P15" s="64" t="s">
        <v>1409</v>
      </c>
      <c r="Q15" s="65">
        <v>-2010</v>
      </c>
      <c r="R15" s="64" t="s">
        <v>1657</v>
      </c>
      <c r="S15" s="66">
        <v>0</v>
      </c>
      <c r="T15" s="67" t="s">
        <v>1416</v>
      </c>
      <c r="U15" s="52"/>
      <c r="AB15" s="52"/>
    </row>
    <row r="16" spans="7:28" ht="12.75">
      <c r="G16" s="52"/>
      <c r="N16" s="52"/>
      <c r="U16" s="52"/>
      <c r="AB16" s="52"/>
    </row>
    <row r="17" spans="2:28" ht="12.75">
      <c r="B17" s="63"/>
      <c r="C17" s="63"/>
      <c r="D17" s="63"/>
      <c r="E17" s="63"/>
      <c r="F17" s="63"/>
      <c r="G17" s="52"/>
      <c r="I17" s="63"/>
      <c r="J17" s="63"/>
      <c r="K17" s="63"/>
      <c r="L17" s="63"/>
      <c r="M17" s="63"/>
      <c r="N17" s="52"/>
      <c r="P17" s="63"/>
      <c r="Q17" s="63"/>
      <c r="R17" s="63"/>
      <c r="S17" s="63"/>
      <c r="T17" s="63"/>
      <c r="U17" s="52"/>
      <c r="W17" s="63"/>
      <c r="X17" s="63"/>
      <c r="Y17" s="63"/>
      <c r="Z17" s="63"/>
      <c r="AA17" s="63"/>
      <c r="AB17" s="52"/>
    </row>
    <row r="18" spans="2:28" ht="18.75">
      <c r="B18" s="7" t="s">
        <v>2513</v>
      </c>
      <c r="C18" s="6"/>
      <c r="D18" s="6"/>
      <c r="E18" s="6"/>
      <c r="F18" s="6"/>
      <c r="G18" s="52"/>
      <c r="I18" s="7" t="s">
        <v>1665</v>
      </c>
      <c r="J18" s="7"/>
      <c r="K18" s="7"/>
      <c r="L18" s="7"/>
      <c r="M18" s="7"/>
      <c r="N18" s="52"/>
      <c r="P18" s="7" t="s">
        <v>1564</v>
      </c>
      <c r="Q18" s="7"/>
      <c r="R18" s="7"/>
      <c r="S18" s="7"/>
      <c r="T18" s="6"/>
      <c r="U18" s="52"/>
      <c r="W18" s="7" t="s">
        <v>1670</v>
      </c>
      <c r="X18" s="7"/>
      <c r="Y18" s="7"/>
      <c r="Z18" s="7"/>
      <c r="AA18" s="7"/>
      <c r="AB18" s="52"/>
    </row>
    <row r="19" spans="2:28" ht="15.75">
      <c r="B19" s="3" t="s">
        <v>1645</v>
      </c>
      <c r="C19" s="3" t="s">
        <v>1646</v>
      </c>
      <c r="D19" s="3" t="s">
        <v>1647</v>
      </c>
      <c r="E19" s="12" t="s">
        <v>1415</v>
      </c>
      <c r="F19" s="3" t="s">
        <v>1648</v>
      </c>
      <c r="G19" s="52"/>
      <c r="I19" s="3" t="s">
        <v>1645</v>
      </c>
      <c r="J19" s="3" t="s">
        <v>1646</v>
      </c>
      <c r="K19" s="3" t="s">
        <v>1647</v>
      </c>
      <c r="L19" s="12" t="s">
        <v>1415</v>
      </c>
      <c r="M19" s="3" t="s">
        <v>1648</v>
      </c>
      <c r="N19" s="52"/>
      <c r="P19" s="3" t="s">
        <v>1645</v>
      </c>
      <c r="Q19" s="3" t="s">
        <v>1646</v>
      </c>
      <c r="R19" s="3" t="s">
        <v>1647</v>
      </c>
      <c r="S19" s="3" t="s">
        <v>1415</v>
      </c>
      <c r="T19" s="3" t="s">
        <v>1648</v>
      </c>
      <c r="U19" s="52"/>
      <c r="W19" s="3" t="s">
        <v>1645</v>
      </c>
      <c r="X19" s="3" t="s">
        <v>1646</v>
      </c>
      <c r="Y19" s="3" t="s">
        <v>1647</v>
      </c>
      <c r="Z19" s="12" t="s">
        <v>1415</v>
      </c>
      <c r="AA19" s="3" t="s">
        <v>1648</v>
      </c>
      <c r="AB19" s="52"/>
    </row>
    <row r="20" spans="1:28" ht="15.75">
      <c r="A20" s="57" t="s">
        <v>2515</v>
      </c>
      <c r="B20" s="4" t="s">
        <v>1705</v>
      </c>
      <c r="C20" s="5">
        <v>-2010</v>
      </c>
      <c r="D20" s="4" t="s">
        <v>1652</v>
      </c>
      <c r="E20" s="23">
        <v>0</v>
      </c>
      <c r="F20" s="12" t="s">
        <v>1416</v>
      </c>
      <c r="G20" s="52"/>
      <c r="H20" s="69"/>
      <c r="I20" s="64" t="s">
        <v>326</v>
      </c>
      <c r="J20" s="65">
        <v>-2010</v>
      </c>
      <c r="K20" s="64" t="s">
        <v>1649</v>
      </c>
      <c r="L20" s="66">
        <v>0</v>
      </c>
      <c r="M20" s="67" t="s">
        <v>1416</v>
      </c>
      <c r="N20" s="52"/>
      <c r="O20" s="69" t="s">
        <v>2515</v>
      </c>
      <c r="P20" s="4" t="s">
        <v>2167</v>
      </c>
      <c r="Q20" s="5">
        <v>-2010</v>
      </c>
      <c r="R20" s="4" t="s">
        <v>1650</v>
      </c>
      <c r="S20" s="23">
        <v>0</v>
      </c>
      <c r="T20" s="12" t="s">
        <v>1416</v>
      </c>
      <c r="U20" s="52"/>
      <c r="V20" s="69" t="s">
        <v>2515</v>
      </c>
      <c r="W20" s="4" t="s">
        <v>1361</v>
      </c>
      <c r="X20" s="5">
        <v>-2010</v>
      </c>
      <c r="Y20" s="4" t="s">
        <v>1649</v>
      </c>
      <c r="Z20" s="23">
        <v>0</v>
      </c>
      <c r="AA20" s="12" t="s">
        <v>1416</v>
      </c>
      <c r="AB20" s="52"/>
    </row>
    <row r="21" spans="1:28" ht="15.75">
      <c r="A21" s="57" t="s">
        <v>2515</v>
      </c>
      <c r="B21" s="4" t="s">
        <v>1707</v>
      </c>
      <c r="C21" s="5">
        <v>-2010</v>
      </c>
      <c r="D21" s="4" t="s">
        <v>1654</v>
      </c>
      <c r="E21" s="23">
        <v>0</v>
      </c>
      <c r="F21" s="12" t="s">
        <v>1416</v>
      </c>
      <c r="G21" s="52"/>
      <c r="I21" s="64" t="s">
        <v>959</v>
      </c>
      <c r="J21" s="65">
        <v>-2010</v>
      </c>
      <c r="K21" s="64" t="s">
        <v>1653</v>
      </c>
      <c r="L21" s="66">
        <v>250000</v>
      </c>
      <c r="M21" s="67" t="s">
        <v>960</v>
      </c>
      <c r="N21" s="52"/>
      <c r="O21" s="69" t="s">
        <v>2515</v>
      </c>
      <c r="P21" s="4" t="s">
        <v>2168</v>
      </c>
      <c r="Q21" s="5">
        <v>-2010</v>
      </c>
      <c r="R21" s="4" t="s">
        <v>1652</v>
      </c>
      <c r="S21" s="23">
        <v>0</v>
      </c>
      <c r="T21" s="12" t="s">
        <v>1416</v>
      </c>
      <c r="U21" s="52"/>
      <c r="V21" s="69" t="s">
        <v>2515</v>
      </c>
      <c r="W21" s="4" t="s">
        <v>1364</v>
      </c>
      <c r="X21" s="5">
        <v>-2010</v>
      </c>
      <c r="Y21" s="4" t="s">
        <v>1654</v>
      </c>
      <c r="Z21" s="23">
        <v>0</v>
      </c>
      <c r="AA21" s="12" t="s">
        <v>1416</v>
      </c>
      <c r="AB21" s="52"/>
    </row>
    <row r="22" spans="1:28" ht="15.75">
      <c r="A22" s="57" t="s">
        <v>2515</v>
      </c>
      <c r="B22" s="4" t="s">
        <v>1713</v>
      </c>
      <c r="C22" s="5">
        <v>-2010</v>
      </c>
      <c r="D22" s="4" t="s">
        <v>1655</v>
      </c>
      <c r="E22" s="23">
        <v>0</v>
      </c>
      <c r="F22" s="12" t="s">
        <v>1416</v>
      </c>
      <c r="G22" s="52"/>
      <c r="I22" s="64" t="s">
        <v>2170</v>
      </c>
      <c r="J22" s="65">
        <v>-2010</v>
      </c>
      <c r="K22" s="64" t="s">
        <v>1654</v>
      </c>
      <c r="L22" s="66">
        <v>0</v>
      </c>
      <c r="M22" s="67" t="s">
        <v>978</v>
      </c>
      <c r="N22" s="52"/>
      <c r="P22" s="64" t="s">
        <v>1751</v>
      </c>
      <c r="Q22" s="65">
        <v>-2010</v>
      </c>
      <c r="R22" s="64" t="s">
        <v>1667</v>
      </c>
      <c r="S22" s="66">
        <v>0</v>
      </c>
      <c r="T22" s="67" t="s">
        <v>979</v>
      </c>
      <c r="U22" s="52"/>
      <c r="V22" s="69" t="s">
        <v>2515</v>
      </c>
      <c r="W22" s="4" t="s">
        <v>1367</v>
      </c>
      <c r="X22" s="5">
        <v>-2010</v>
      </c>
      <c r="Y22" s="4" t="s">
        <v>1655</v>
      </c>
      <c r="Z22" s="23">
        <v>0</v>
      </c>
      <c r="AA22" s="12" t="s">
        <v>1416</v>
      </c>
      <c r="AB22" s="52"/>
    </row>
    <row r="23" spans="2:28" ht="15.75">
      <c r="B23" s="64" t="s">
        <v>1366</v>
      </c>
      <c r="C23" s="65">
        <v>-2010</v>
      </c>
      <c r="D23" s="64" t="s">
        <v>1655</v>
      </c>
      <c r="E23" s="66">
        <v>0</v>
      </c>
      <c r="F23" s="67" t="s">
        <v>1233</v>
      </c>
      <c r="G23" s="52"/>
      <c r="H23" s="69" t="s">
        <v>2515</v>
      </c>
      <c r="I23" s="4" t="s">
        <v>1754</v>
      </c>
      <c r="J23" s="5">
        <v>-2010</v>
      </c>
      <c r="K23" s="4" t="s">
        <v>1654</v>
      </c>
      <c r="L23" s="23">
        <v>0</v>
      </c>
      <c r="M23" s="12" t="s">
        <v>1416</v>
      </c>
      <c r="N23" s="52"/>
      <c r="O23" s="69" t="s">
        <v>2515</v>
      </c>
      <c r="P23" s="4" t="s">
        <v>2171</v>
      </c>
      <c r="Q23" s="5">
        <v>-2010</v>
      </c>
      <c r="R23" s="4" t="s">
        <v>1654</v>
      </c>
      <c r="S23" s="23">
        <v>0</v>
      </c>
      <c r="T23" s="12" t="s">
        <v>1416</v>
      </c>
      <c r="U23" s="52"/>
      <c r="V23" s="69" t="s">
        <v>2515</v>
      </c>
      <c r="W23" s="4" t="s">
        <v>1369</v>
      </c>
      <c r="X23" s="5">
        <v>-2010</v>
      </c>
      <c r="Y23" s="4" t="s">
        <v>1655</v>
      </c>
      <c r="Z23" s="23">
        <v>0</v>
      </c>
      <c r="AA23" s="12" t="s">
        <v>1416</v>
      </c>
      <c r="AB23" s="52"/>
    </row>
    <row r="24" spans="1:28" ht="15.75">
      <c r="A24" s="57" t="s">
        <v>2515</v>
      </c>
      <c r="B24" s="4" t="s">
        <v>1715</v>
      </c>
      <c r="C24" s="5">
        <v>-2010</v>
      </c>
      <c r="D24" s="4" t="s">
        <v>1656</v>
      </c>
      <c r="E24" s="23">
        <v>0</v>
      </c>
      <c r="F24" s="12" t="s">
        <v>1416</v>
      </c>
      <c r="G24" s="52"/>
      <c r="I24" s="64" t="s">
        <v>2174</v>
      </c>
      <c r="J24" s="65">
        <v>-2010</v>
      </c>
      <c r="K24" s="64" t="s">
        <v>1655</v>
      </c>
      <c r="L24" s="66">
        <v>0</v>
      </c>
      <c r="M24" s="67" t="s">
        <v>1416</v>
      </c>
      <c r="N24" s="52"/>
      <c r="O24" s="69" t="s">
        <v>2515</v>
      </c>
      <c r="P24" s="4" t="s">
        <v>2172</v>
      </c>
      <c r="Q24" s="5">
        <v>-2010</v>
      </c>
      <c r="R24" s="4" t="s">
        <v>1655</v>
      </c>
      <c r="S24" s="23">
        <v>0</v>
      </c>
      <c r="T24" s="12" t="s">
        <v>1416</v>
      </c>
      <c r="U24" s="52"/>
      <c r="V24" s="69" t="s">
        <v>2515</v>
      </c>
      <c r="W24" s="4" t="s">
        <v>1370</v>
      </c>
      <c r="X24" s="5">
        <v>-2010</v>
      </c>
      <c r="Y24" s="4" t="s">
        <v>1655</v>
      </c>
      <c r="Z24" s="23">
        <v>0</v>
      </c>
      <c r="AA24" s="12" t="s">
        <v>1416</v>
      </c>
      <c r="AB24" s="52"/>
    </row>
    <row r="25" spans="7:28" ht="15.75">
      <c r="G25" s="52"/>
      <c r="H25" s="69" t="s">
        <v>2515</v>
      </c>
      <c r="I25" s="4" t="s">
        <v>1756</v>
      </c>
      <c r="J25" s="5">
        <v>-2010</v>
      </c>
      <c r="K25" s="4" t="s">
        <v>1655</v>
      </c>
      <c r="L25" s="23">
        <v>0</v>
      </c>
      <c r="M25" s="12" t="s">
        <v>1416</v>
      </c>
      <c r="N25" s="52"/>
      <c r="O25" s="69" t="s">
        <v>2515</v>
      </c>
      <c r="P25" s="4" t="s">
        <v>2173</v>
      </c>
      <c r="Q25" s="5">
        <v>-2010</v>
      </c>
      <c r="R25" s="4" t="s">
        <v>1655</v>
      </c>
      <c r="S25" s="23">
        <v>0</v>
      </c>
      <c r="T25" s="12" t="s">
        <v>1416</v>
      </c>
      <c r="U25" s="52"/>
      <c r="V25" s="69" t="s">
        <v>2515</v>
      </c>
      <c r="W25" s="4" t="s">
        <v>1371</v>
      </c>
      <c r="X25" s="5">
        <v>-2010</v>
      </c>
      <c r="Y25" s="4" t="s">
        <v>1655</v>
      </c>
      <c r="Z25" s="23">
        <v>0</v>
      </c>
      <c r="AA25" s="12" t="s">
        <v>1416</v>
      </c>
      <c r="AB25" s="52"/>
    </row>
    <row r="26" spans="7:28" ht="15.75">
      <c r="G26" s="52"/>
      <c r="H26" s="69" t="s">
        <v>2515</v>
      </c>
      <c r="I26" s="4" t="s">
        <v>1759</v>
      </c>
      <c r="J26" s="5">
        <v>-2010</v>
      </c>
      <c r="K26" s="4" t="s">
        <v>1657</v>
      </c>
      <c r="L26" s="23">
        <v>0</v>
      </c>
      <c r="M26" s="12" t="s">
        <v>1416</v>
      </c>
      <c r="N26" s="52"/>
      <c r="P26" s="64" t="s">
        <v>1758</v>
      </c>
      <c r="Q26" s="65">
        <v>-2010</v>
      </c>
      <c r="R26" s="64" t="s">
        <v>1655</v>
      </c>
      <c r="S26" s="66">
        <v>0</v>
      </c>
      <c r="T26" s="67" t="s">
        <v>979</v>
      </c>
      <c r="U26" s="52"/>
      <c r="W26" s="64" t="s">
        <v>1719</v>
      </c>
      <c r="X26" s="65">
        <v>-2010</v>
      </c>
      <c r="Y26" s="64" t="s">
        <v>1656</v>
      </c>
      <c r="Z26" s="66">
        <v>0</v>
      </c>
      <c r="AA26" s="67" t="s">
        <v>1234</v>
      </c>
      <c r="AB26" s="52"/>
    </row>
    <row r="27" spans="7:28" ht="15.75">
      <c r="G27" s="52"/>
      <c r="H27" s="69" t="s">
        <v>2515</v>
      </c>
      <c r="I27" s="4" t="s">
        <v>1761</v>
      </c>
      <c r="J27" s="5">
        <v>-2010</v>
      </c>
      <c r="K27" s="4" t="s">
        <v>1657</v>
      </c>
      <c r="L27" s="23">
        <v>0</v>
      </c>
      <c r="M27" s="12" t="s">
        <v>1416</v>
      </c>
      <c r="N27" s="52"/>
      <c r="O27" s="70" t="s">
        <v>2515</v>
      </c>
      <c r="P27" s="4" t="s">
        <v>2175</v>
      </c>
      <c r="Q27" s="5">
        <v>-2010</v>
      </c>
      <c r="R27" s="4" t="s">
        <v>1657</v>
      </c>
      <c r="S27" s="23">
        <v>0</v>
      </c>
      <c r="T27" s="12" t="s">
        <v>1416</v>
      </c>
      <c r="U27" s="52"/>
      <c r="V27" s="70" t="s">
        <v>2515</v>
      </c>
      <c r="W27" s="4" t="s">
        <v>1372</v>
      </c>
      <c r="X27" s="5">
        <v>-2010</v>
      </c>
      <c r="Y27" s="4" t="s">
        <v>1656</v>
      </c>
      <c r="Z27" s="23">
        <v>0</v>
      </c>
      <c r="AA27" s="12" t="s">
        <v>1416</v>
      </c>
      <c r="AB27" s="52"/>
    </row>
    <row r="28" spans="7:28" ht="15.75">
      <c r="G28" s="52"/>
      <c r="N28" s="52"/>
      <c r="O28" s="70" t="s">
        <v>2515</v>
      </c>
      <c r="P28" s="4" t="s">
        <v>2176</v>
      </c>
      <c r="Q28" s="5">
        <v>-2010</v>
      </c>
      <c r="R28" s="4" t="s">
        <v>1657</v>
      </c>
      <c r="S28" s="23">
        <v>0</v>
      </c>
      <c r="T28" s="12" t="s">
        <v>1416</v>
      </c>
      <c r="U28" s="52"/>
      <c r="V28" s="70" t="s">
        <v>2515</v>
      </c>
      <c r="W28" s="4" t="s">
        <v>1373</v>
      </c>
      <c r="X28" s="5">
        <v>-2010</v>
      </c>
      <c r="Y28" s="4" t="s">
        <v>1656</v>
      </c>
      <c r="Z28" s="23">
        <v>0</v>
      </c>
      <c r="AA28" s="12" t="s">
        <v>1416</v>
      </c>
      <c r="AB28" s="52"/>
    </row>
    <row r="29" spans="7:28" ht="15.75">
      <c r="G29" s="52"/>
      <c r="N29" s="52"/>
      <c r="O29" s="70" t="s">
        <v>2515</v>
      </c>
      <c r="P29" s="4" t="s">
        <v>2177</v>
      </c>
      <c r="Q29" s="5">
        <v>-2010</v>
      </c>
      <c r="R29" s="4" t="s">
        <v>1657</v>
      </c>
      <c r="S29" s="23">
        <v>0</v>
      </c>
      <c r="T29" s="12" t="s">
        <v>1416</v>
      </c>
      <c r="U29" s="52"/>
      <c r="V29" s="70" t="s">
        <v>2515</v>
      </c>
      <c r="W29" s="4" t="s">
        <v>1375</v>
      </c>
      <c r="X29" s="5">
        <v>-2010</v>
      </c>
      <c r="Y29" s="4" t="s">
        <v>1656</v>
      </c>
      <c r="Z29" s="23">
        <v>0</v>
      </c>
      <c r="AA29" s="12" t="s">
        <v>1416</v>
      </c>
      <c r="AB29" s="52"/>
    </row>
    <row r="30" spans="7:28" ht="15.75">
      <c r="G30" s="52"/>
      <c r="N30" s="52"/>
      <c r="P30" s="64" t="s">
        <v>1760</v>
      </c>
      <c r="Q30" s="65">
        <v>-2010</v>
      </c>
      <c r="R30" s="64" t="s">
        <v>1657</v>
      </c>
      <c r="S30" s="66">
        <v>0</v>
      </c>
      <c r="T30" s="67" t="s">
        <v>979</v>
      </c>
      <c r="U30" s="52"/>
      <c r="V30" s="70" t="s">
        <v>2515</v>
      </c>
      <c r="W30" s="4" t="s">
        <v>1376</v>
      </c>
      <c r="X30" s="5">
        <v>-2010</v>
      </c>
      <c r="Y30" s="4" t="s">
        <v>1656</v>
      </c>
      <c r="Z30" s="23">
        <v>0</v>
      </c>
      <c r="AA30" s="12" t="s">
        <v>1416</v>
      </c>
      <c r="AB30" s="52"/>
    </row>
    <row r="31" spans="7:28" ht="15.75">
      <c r="G31" s="52"/>
      <c r="N31" s="52"/>
      <c r="P31" s="64" t="s">
        <v>1757</v>
      </c>
      <c r="Q31" s="65">
        <v>-2010</v>
      </c>
      <c r="R31" s="64" t="s">
        <v>1747</v>
      </c>
      <c r="S31" s="66">
        <v>0</v>
      </c>
      <c r="T31" s="67" t="s">
        <v>979</v>
      </c>
      <c r="U31" s="52"/>
      <c r="AB31" s="52"/>
    </row>
    <row r="32" spans="7:28" ht="12.75">
      <c r="G32" s="52"/>
      <c r="N32" s="52"/>
      <c r="U32" s="52"/>
      <c r="AB32" s="52"/>
    </row>
    <row r="33" spans="7:28" ht="12.75">
      <c r="G33" s="52"/>
      <c r="N33" s="52"/>
      <c r="U33" s="52"/>
      <c r="AB33" s="52"/>
    </row>
    <row r="34" spans="2:28" ht="12.75">
      <c r="B34" s="63"/>
      <c r="C34" s="63"/>
      <c r="D34" s="63"/>
      <c r="E34" s="63"/>
      <c r="F34" s="63"/>
      <c r="G34" s="52"/>
      <c r="I34" s="63"/>
      <c r="J34" s="63"/>
      <c r="K34" s="63"/>
      <c r="L34" s="63"/>
      <c r="M34" s="63"/>
      <c r="N34" s="52"/>
      <c r="P34" s="63"/>
      <c r="Q34" s="63"/>
      <c r="R34" s="63"/>
      <c r="S34" s="63"/>
      <c r="T34" s="63"/>
      <c r="U34" s="52"/>
      <c r="W34" s="63"/>
      <c r="X34" s="63"/>
      <c r="Y34" s="63"/>
      <c r="Z34" s="63"/>
      <c r="AA34" s="63"/>
      <c r="AB34" s="52"/>
    </row>
    <row r="35" spans="2:28" ht="18.75">
      <c r="B35" s="26" t="s">
        <v>984</v>
      </c>
      <c r="C35" s="7"/>
      <c r="D35" s="7"/>
      <c r="E35" s="7"/>
      <c r="F35" s="7"/>
      <c r="G35" s="52"/>
      <c r="I35" s="7" t="s">
        <v>2514</v>
      </c>
      <c r="J35" s="6"/>
      <c r="K35" s="6"/>
      <c r="L35" s="6"/>
      <c r="M35" s="6"/>
      <c r="N35" s="52"/>
      <c r="P35" s="7" t="s">
        <v>1674</v>
      </c>
      <c r="Q35" s="7"/>
      <c r="R35" s="7"/>
      <c r="S35" s="7"/>
      <c r="T35" s="7"/>
      <c r="U35" s="52"/>
      <c r="AB35" s="52"/>
    </row>
    <row r="36" spans="2:28" ht="15.75">
      <c r="B36" s="3" t="s">
        <v>1645</v>
      </c>
      <c r="C36" s="3" t="s">
        <v>1646</v>
      </c>
      <c r="D36" s="3" t="s">
        <v>1647</v>
      </c>
      <c r="E36" s="12" t="s">
        <v>1415</v>
      </c>
      <c r="F36" s="3" t="s">
        <v>1648</v>
      </c>
      <c r="G36" s="52"/>
      <c r="I36" s="3" t="s">
        <v>1645</v>
      </c>
      <c r="J36" s="3" t="s">
        <v>1646</v>
      </c>
      <c r="K36" s="3" t="s">
        <v>1647</v>
      </c>
      <c r="L36" s="12" t="s">
        <v>1415</v>
      </c>
      <c r="M36" s="3" t="s">
        <v>1648</v>
      </c>
      <c r="N36" s="52"/>
      <c r="P36" s="3" t="s">
        <v>1645</v>
      </c>
      <c r="Q36" s="3" t="s">
        <v>1646</v>
      </c>
      <c r="R36" s="3" t="s">
        <v>1647</v>
      </c>
      <c r="S36" s="3" t="s">
        <v>1415</v>
      </c>
      <c r="T36" s="3" t="s">
        <v>1648</v>
      </c>
      <c r="U36" s="52"/>
      <c r="W36" s="3"/>
      <c r="X36" s="3"/>
      <c r="Y36" s="3"/>
      <c r="Z36" s="12"/>
      <c r="AA36" s="3"/>
      <c r="AB36" s="52"/>
    </row>
    <row r="37" spans="1:28" ht="15.75">
      <c r="A37" s="57" t="s">
        <v>2515</v>
      </c>
      <c r="B37" s="4" t="s">
        <v>1380</v>
      </c>
      <c r="C37" s="5">
        <v>-2010</v>
      </c>
      <c r="D37" s="4" t="s">
        <v>1649</v>
      </c>
      <c r="E37" s="23">
        <v>0</v>
      </c>
      <c r="F37" s="12" t="s">
        <v>1416</v>
      </c>
      <c r="G37" s="52"/>
      <c r="H37" s="69" t="s">
        <v>2515</v>
      </c>
      <c r="I37" s="4" t="s">
        <v>1686</v>
      </c>
      <c r="J37" s="5">
        <v>-2010</v>
      </c>
      <c r="K37" s="4" t="s">
        <v>1651</v>
      </c>
      <c r="L37" s="23">
        <v>0</v>
      </c>
      <c r="M37" s="12" t="s">
        <v>1416</v>
      </c>
      <c r="N37" s="52"/>
      <c r="O37" s="69" t="s">
        <v>2515</v>
      </c>
      <c r="P37" s="4" t="s">
        <v>341</v>
      </c>
      <c r="Q37" s="5">
        <v>-2010</v>
      </c>
      <c r="R37" s="4" t="s">
        <v>1653</v>
      </c>
      <c r="S37" s="23">
        <v>0</v>
      </c>
      <c r="T37" s="12" t="s">
        <v>1416</v>
      </c>
      <c r="U37" s="52"/>
      <c r="AB37" s="52"/>
    </row>
    <row r="38" spans="1:28" ht="15.75">
      <c r="A38" s="57" t="s">
        <v>2515</v>
      </c>
      <c r="B38" s="4" t="s">
        <v>1381</v>
      </c>
      <c r="C38" s="5">
        <v>-2010</v>
      </c>
      <c r="D38" s="4" t="s">
        <v>1650</v>
      </c>
      <c r="E38" s="23">
        <v>0</v>
      </c>
      <c r="F38" s="12" t="s">
        <v>1416</v>
      </c>
      <c r="G38" s="52"/>
      <c r="H38" s="69" t="s">
        <v>2515</v>
      </c>
      <c r="I38" s="4" t="s">
        <v>1687</v>
      </c>
      <c r="J38" s="5">
        <v>-2010</v>
      </c>
      <c r="K38" s="4" t="s">
        <v>1652</v>
      </c>
      <c r="L38" s="23">
        <v>0</v>
      </c>
      <c r="M38" s="12" t="s">
        <v>1416</v>
      </c>
      <c r="N38" s="52"/>
      <c r="O38" s="69" t="s">
        <v>2515</v>
      </c>
      <c r="P38" s="4" t="s">
        <v>344</v>
      </c>
      <c r="Q38" s="5">
        <v>-2010</v>
      </c>
      <c r="R38" s="4" t="s">
        <v>1655</v>
      </c>
      <c r="S38" s="23">
        <v>0</v>
      </c>
      <c r="T38" s="12" t="s">
        <v>1416</v>
      </c>
      <c r="U38" s="52"/>
      <c r="AB38" s="52"/>
    </row>
    <row r="39" spans="1:28" ht="15.75">
      <c r="A39" s="57" t="s">
        <v>2515</v>
      </c>
      <c r="B39" s="4" t="s">
        <v>1382</v>
      </c>
      <c r="C39" s="5">
        <v>-2010</v>
      </c>
      <c r="D39" s="4" t="s">
        <v>1652</v>
      </c>
      <c r="E39" s="23">
        <v>0</v>
      </c>
      <c r="F39" s="12" t="s">
        <v>1416</v>
      </c>
      <c r="G39" s="52"/>
      <c r="H39" s="69" t="s">
        <v>2515</v>
      </c>
      <c r="I39" s="4" t="s">
        <v>1688</v>
      </c>
      <c r="J39" s="5">
        <v>-2010</v>
      </c>
      <c r="K39" s="4" t="s">
        <v>1652</v>
      </c>
      <c r="L39" s="23">
        <v>0</v>
      </c>
      <c r="M39" s="12" t="s">
        <v>1416</v>
      </c>
      <c r="N39" s="52"/>
      <c r="O39" s="69" t="s">
        <v>2515</v>
      </c>
      <c r="P39" s="4" t="s">
        <v>345</v>
      </c>
      <c r="Q39" s="5">
        <v>-2010</v>
      </c>
      <c r="R39" s="4" t="s">
        <v>1655</v>
      </c>
      <c r="S39" s="23">
        <v>0</v>
      </c>
      <c r="T39" s="12" t="s">
        <v>1416</v>
      </c>
      <c r="U39" s="52"/>
      <c r="AB39" s="52"/>
    </row>
    <row r="40" spans="1:28" ht="15.75">
      <c r="A40" s="57" t="s">
        <v>2515</v>
      </c>
      <c r="B40" s="4" t="s">
        <v>1383</v>
      </c>
      <c r="C40" s="5">
        <v>-2010</v>
      </c>
      <c r="D40" s="4" t="s">
        <v>1654</v>
      </c>
      <c r="E40" s="23">
        <v>0</v>
      </c>
      <c r="F40" s="12" t="s">
        <v>1416</v>
      </c>
      <c r="G40" s="52"/>
      <c r="H40" s="69" t="s">
        <v>2515</v>
      </c>
      <c r="I40" s="4" t="s">
        <v>1689</v>
      </c>
      <c r="J40" s="5">
        <v>-2010</v>
      </c>
      <c r="K40" s="4" t="s">
        <v>1654</v>
      </c>
      <c r="L40" s="23">
        <v>0</v>
      </c>
      <c r="M40" s="12" t="s">
        <v>1416</v>
      </c>
      <c r="N40" s="52"/>
      <c r="P40" s="64" t="s">
        <v>1805</v>
      </c>
      <c r="Q40" s="65">
        <v>-2010</v>
      </c>
      <c r="R40" s="64" t="s">
        <v>1655</v>
      </c>
      <c r="S40" s="66">
        <v>0</v>
      </c>
      <c r="T40" s="67" t="s">
        <v>1925</v>
      </c>
      <c r="U40" s="52"/>
      <c r="AB40" s="52"/>
    </row>
    <row r="41" spans="1:28" ht="15.75">
      <c r="A41" s="57" t="s">
        <v>2515</v>
      </c>
      <c r="B41" s="4" t="s">
        <v>1384</v>
      </c>
      <c r="C41" s="5">
        <v>-2010</v>
      </c>
      <c r="D41" s="4" t="s">
        <v>1654</v>
      </c>
      <c r="E41" s="23">
        <v>0</v>
      </c>
      <c r="F41" s="12" t="s">
        <v>1416</v>
      </c>
      <c r="G41" s="52"/>
      <c r="H41" s="69" t="s">
        <v>2515</v>
      </c>
      <c r="I41" s="4" t="s">
        <v>1690</v>
      </c>
      <c r="J41" s="5">
        <v>-2010</v>
      </c>
      <c r="K41" s="4" t="s">
        <v>1654</v>
      </c>
      <c r="L41" s="23">
        <v>0</v>
      </c>
      <c r="M41" s="12" t="s">
        <v>1416</v>
      </c>
      <c r="N41" s="52"/>
      <c r="O41" s="70" t="s">
        <v>2515</v>
      </c>
      <c r="P41" s="4" t="s">
        <v>346</v>
      </c>
      <c r="Q41" s="5">
        <v>-2010</v>
      </c>
      <c r="R41" s="4" t="s">
        <v>1655</v>
      </c>
      <c r="S41" s="23">
        <v>0</v>
      </c>
      <c r="T41" s="12" t="s">
        <v>1416</v>
      </c>
      <c r="U41" s="52"/>
      <c r="AB41" s="52"/>
    </row>
    <row r="42" spans="1:28" ht="15.75">
      <c r="A42" s="57" t="s">
        <v>2515</v>
      </c>
      <c r="B42" s="4" t="s">
        <v>1385</v>
      </c>
      <c r="C42" s="5">
        <v>-2010</v>
      </c>
      <c r="D42" s="4" t="s">
        <v>1654</v>
      </c>
      <c r="E42" s="23">
        <v>0</v>
      </c>
      <c r="F42" s="12" t="s">
        <v>1416</v>
      </c>
      <c r="G42" s="52"/>
      <c r="H42" s="69" t="s">
        <v>2515</v>
      </c>
      <c r="I42" s="4" t="s">
        <v>1691</v>
      </c>
      <c r="J42" s="5">
        <v>-2010</v>
      </c>
      <c r="K42" s="4" t="s">
        <v>1655</v>
      </c>
      <c r="L42" s="23">
        <v>0</v>
      </c>
      <c r="M42" s="12" t="s">
        <v>1416</v>
      </c>
      <c r="N42" s="52"/>
      <c r="O42" s="70" t="s">
        <v>2515</v>
      </c>
      <c r="P42" s="4" t="s">
        <v>347</v>
      </c>
      <c r="Q42" s="5">
        <v>-2010</v>
      </c>
      <c r="R42" s="4" t="s">
        <v>1655</v>
      </c>
      <c r="S42" s="23">
        <v>0</v>
      </c>
      <c r="T42" s="12" t="s">
        <v>1416</v>
      </c>
      <c r="U42" s="52"/>
      <c r="AB42" s="52"/>
    </row>
    <row r="43" spans="1:28" ht="15.75">
      <c r="A43" s="57" t="s">
        <v>2515</v>
      </c>
      <c r="B43" s="4" t="s">
        <v>1388</v>
      </c>
      <c r="C43" s="5">
        <v>-2010</v>
      </c>
      <c r="D43" s="4" t="s">
        <v>1655</v>
      </c>
      <c r="E43" s="23">
        <v>0</v>
      </c>
      <c r="F43" s="12" t="s">
        <v>1416</v>
      </c>
      <c r="G43" s="52"/>
      <c r="H43" s="69" t="s">
        <v>2515</v>
      </c>
      <c r="I43" s="4" t="s">
        <v>1693</v>
      </c>
      <c r="J43" s="5">
        <v>-2010</v>
      </c>
      <c r="K43" s="4" t="s">
        <v>1656</v>
      </c>
      <c r="L43" s="23">
        <v>0</v>
      </c>
      <c r="M43" s="12" t="s">
        <v>1416</v>
      </c>
      <c r="N43" s="52"/>
      <c r="O43" s="70" t="s">
        <v>2515</v>
      </c>
      <c r="P43" s="4" t="s">
        <v>348</v>
      </c>
      <c r="Q43" s="5">
        <v>-2010</v>
      </c>
      <c r="R43" s="4" t="s">
        <v>1655</v>
      </c>
      <c r="S43" s="23">
        <v>0</v>
      </c>
      <c r="T43" s="12" t="s">
        <v>1416</v>
      </c>
      <c r="U43" s="52"/>
      <c r="AB43" s="52"/>
    </row>
    <row r="44" spans="1:28" ht="15.75">
      <c r="A44" s="57" t="s">
        <v>2515</v>
      </c>
      <c r="B44" s="4" t="s">
        <v>1389</v>
      </c>
      <c r="C44" s="5">
        <v>-2010</v>
      </c>
      <c r="D44" s="4" t="s">
        <v>1656</v>
      </c>
      <c r="E44" s="23">
        <v>0</v>
      </c>
      <c r="F44" s="12" t="s">
        <v>1416</v>
      </c>
      <c r="G44" s="52"/>
      <c r="N44" s="52"/>
      <c r="O44" s="70" t="s">
        <v>2515</v>
      </c>
      <c r="P44" s="4" t="s">
        <v>349</v>
      </c>
      <c r="Q44" s="5">
        <v>-2010</v>
      </c>
      <c r="R44" s="4" t="s">
        <v>1655</v>
      </c>
      <c r="S44" s="23">
        <v>0</v>
      </c>
      <c r="T44" s="12" t="s">
        <v>1416</v>
      </c>
      <c r="U44" s="52"/>
      <c r="AB44" s="52"/>
    </row>
    <row r="45" spans="1:28" ht="15.75">
      <c r="A45" s="57" t="s">
        <v>2515</v>
      </c>
      <c r="B45" s="4" t="s">
        <v>1390</v>
      </c>
      <c r="C45" s="5">
        <v>-2010</v>
      </c>
      <c r="D45" s="4" t="s">
        <v>1657</v>
      </c>
      <c r="E45" s="23">
        <v>0</v>
      </c>
      <c r="F45" s="12" t="s">
        <v>1416</v>
      </c>
      <c r="G45" s="52"/>
      <c r="N45" s="52"/>
      <c r="O45" s="70" t="s">
        <v>2515</v>
      </c>
      <c r="P45" s="4" t="s">
        <v>350</v>
      </c>
      <c r="Q45" s="5">
        <v>-2010</v>
      </c>
      <c r="R45" s="4" t="s">
        <v>1655</v>
      </c>
      <c r="S45" s="23">
        <v>0</v>
      </c>
      <c r="T45" s="12" t="s">
        <v>1416</v>
      </c>
      <c r="U45" s="52"/>
      <c r="AB45" s="52"/>
    </row>
    <row r="46" spans="7:28" ht="15.75">
      <c r="G46" s="52"/>
      <c r="N46" s="52"/>
      <c r="P46" s="4" t="s">
        <v>1406</v>
      </c>
      <c r="Q46" s="5">
        <v>-2010</v>
      </c>
      <c r="R46" s="4" t="s">
        <v>1655</v>
      </c>
      <c r="S46" s="23">
        <v>0</v>
      </c>
      <c r="T46" s="12" t="s">
        <v>1416</v>
      </c>
      <c r="U46" s="52"/>
      <c r="AB46" s="52"/>
    </row>
    <row r="47" spans="7:28" ht="12.75">
      <c r="G47" s="52"/>
      <c r="N47" s="52"/>
      <c r="U47" s="52"/>
      <c r="AB47" s="52"/>
    </row>
    <row r="48" spans="2:28" ht="12.75">
      <c r="B48" s="63"/>
      <c r="C48" s="63"/>
      <c r="D48" s="63"/>
      <c r="E48" s="63"/>
      <c r="F48" s="63"/>
      <c r="G48" s="52"/>
      <c r="I48" s="63"/>
      <c r="J48" s="63"/>
      <c r="K48" s="63"/>
      <c r="L48" s="63"/>
      <c r="M48" s="63"/>
      <c r="N48" s="52"/>
      <c r="P48" s="63"/>
      <c r="Q48" s="63"/>
      <c r="R48" s="63"/>
      <c r="S48" s="63"/>
      <c r="T48" s="63"/>
      <c r="U48" s="52"/>
      <c r="W48" s="63"/>
      <c r="X48" s="63"/>
      <c r="Y48" s="63"/>
      <c r="Z48" s="63"/>
      <c r="AA48" s="63"/>
      <c r="AB48" s="52"/>
    </row>
    <row r="49" spans="2:28" ht="18.75">
      <c r="B49" s="7" t="s">
        <v>2519</v>
      </c>
      <c r="C49" s="6"/>
      <c r="D49" s="6"/>
      <c r="E49" s="6"/>
      <c r="F49" s="6"/>
      <c r="G49" s="52"/>
      <c r="I49" s="7" t="s">
        <v>1661</v>
      </c>
      <c r="J49" s="7"/>
      <c r="K49" s="7"/>
      <c r="L49" s="7"/>
      <c r="M49" s="7"/>
      <c r="N49" s="52"/>
      <c r="P49" s="7" t="s">
        <v>1658</v>
      </c>
      <c r="Q49" s="27"/>
      <c r="R49" s="27"/>
      <c r="S49" s="27"/>
      <c r="T49" s="27"/>
      <c r="U49" s="52"/>
      <c r="AB49" s="52"/>
    </row>
    <row r="50" spans="2:28" ht="15.75">
      <c r="B50" s="3" t="s">
        <v>1645</v>
      </c>
      <c r="C50" s="3" t="s">
        <v>1646</v>
      </c>
      <c r="D50" s="3" t="s">
        <v>1647</v>
      </c>
      <c r="E50" s="12" t="s">
        <v>1415</v>
      </c>
      <c r="F50" s="3" t="s">
        <v>1648</v>
      </c>
      <c r="G50" s="52"/>
      <c r="I50" s="3" t="s">
        <v>1645</v>
      </c>
      <c r="J50" s="3" t="s">
        <v>1646</v>
      </c>
      <c r="K50" s="3" t="s">
        <v>1647</v>
      </c>
      <c r="L50" s="12" t="s">
        <v>1415</v>
      </c>
      <c r="M50" s="3" t="s">
        <v>1648</v>
      </c>
      <c r="N50" s="52"/>
      <c r="P50" s="3" t="s">
        <v>1645</v>
      </c>
      <c r="Q50" s="3" t="s">
        <v>1646</v>
      </c>
      <c r="R50" s="3" t="s">
        <v>1647</v>
      </c>
      <c r="S50" s="3" t="s">
        <v>1415</v>
      </c>
      <c r="T50" s="3" t="s">
        <v>1648</v>
      </c>
      <c r="U50" s="52"/>
      <c r="W50" s="3"/>
      <c r="X50" s="3"/>
      <c r="Y50" s="3"/>
      <c r="Z50" s="12"/>
      <c r="AA50" s="3"/>
      <c r="AB50" s="52"/>
    </row>
    <row r="51" spans="1:28" ht="15.75">
      <c r="A51" s="57" t="s">
        <v>2515</v>
      </c>
      <c r="B51" s="4" t="s">
        <v>1726</v>
      </c>
      <c r="C51" s="5">
        <v>-2010</v>
      </c>
      <c r="D51" s="4" t="s">
        <v>1649</v>
      </c>
      <c r="E51" s="23">
        <v>0</v>
      </c>
      <c r="F51" s="12" t="s">
        <v>1416</v>
      </c>
      <c r="G51" s="52"/>
      <c r="H51" s="69" t="s">
        <v>2515</v>
      </c>
      <c r="I51" s="4" t="s">
        <v>1768</v>
      </c>
      <c r="J51" s="5">
        <v>-2010</v>
      </c>
      <c r="K51" s="4" t="s">
        <v>1650</v>
      </c>
      <c r="L51" s="23">
        <v>0</v>
      </c>
      <c r="M51" s="12" t="s">
        <v>1416</v>
      </c>
      <c r="N51" s="52"/>
      <c r="O51" s="69" t="s">
        <v>2515</v>
      </c>
      <c r="P51" s="4" t="s">
        <v>1675</v>
      </c>
      <c r="Q51" s="5">
        <v>-2010</v>
      </c>
      <c r="R51" s="4" t="s">
        <v>1649</v>
      </c>
      <c r="S51" s="23">
        <v>0</v>
      </c>
      <c r="T51" s="12" t="s">
        <v>1416</v>
      </c>
      <c r="U51" s="52"/>
      <c r="AB51" s="52"/>
    </row>
    <row r="52" spans="1:28" ht="15.75">
      <c r="A52" s="57" t="s">
        <v>2515</v>
      </c>
      <c r="B52" s="4" t="s">
        <v>1727</v>
      </c>
      <c r="C52" s="5">
        <v>-2010</v>
      </c>
      <c r="D52" s="4" t="s">
        <v>1651</v>
      </c>
      <c r="E52" s="23">
        <v>0</v>
      </c>
      <c r="F52" s="12" t="s">
        <v>1416</v>
      </c>
      <c r="G52" s="52"/>
      <c r="I52" s="64" t="s">
        <v>1663</v>
      </c>
      <c r="J52" s="65">
        <v>-2010</v>
      </c>
      <c r="K52" s="64" t="s">
        <v>1664</v>
      </c>
      <c r="L52" s="66">
        <v>0</v>
      </c>
      <c r="M52" s="67" t="s">
        <v>1416</v>
      </c>
      <c r="N52" s="52"/>
      <c r="P52" s="64" t="s">
        <v>1404</v>
      </c>
      <c r="Q52" s="65">
        <v>-2010</v>
      </c>
      <c r="R52" s="64" t="s">
        <v>1651</v>
      </c>
      <c r="S52" s="66">
        <v>0</v>
      </c>
      <c r="T52" s="67" t="s">
        <v>1956</v>
      </c>
      <c r="U52" s="52"/>
      <c r="AB52" s="52"/>
    </row>
    <row r="53" spans="1:28" ht="15.75">
      <c r="A53" s="57" t="s">
        <v>2515</v>
      </c>
      <c r="B53" s="4" t="s">
        <v>1728</v>
      </c>
      <c r="C53" s="5">
        <v>-2010</v>
      </c>
      <c r="D53" s="4" t="s">
        <v>1653</v>
      </c>
      <c r="E53" s="23">
        <v>0</v>
      </c>
      <c r="F53" s="12" t="s">
        <v>1416</v>
      </c>
      <c r="G53" s="52"/>
      <c r="I53" s="64" t="s">
        <v>1774</v>
      </c>
      <c r="J53" s="65">
        <v>-2010</v>
      </c>
      <c r="K53" s="64" t="s">
        <v>1662</v>
      </c>
      <c r="L53" s="66">
        <v>0</v>
      </c>
      <c r="M53" s="67" t="s">
        <v>1416</v>
      </c>
      <c r="N53" s="52"/>
      <c r="O53" s="69" t="s">
        <v>2515</v>
      </c>
      <c r="P53" s="4" t="s">
        <v>1676</v>
      </c>
      <c r="Q53" s="5">
        <v>-2010</v>
      </c>
      <c r="R53" s="4" t="s">
        <v>1651</v>
      </c>
      <c r="S53" s="23">
        <v>0</v>
      </c>
      <c r="T53" s="12" t="s">
        <v>1416</v>
      </c>
      <c r="U53" s="52"/>
      <c r="AB53" s="52"/>
    </row>
    <row r="54" spans="1:28" ht="15.75">
      <c r="A54" s="57" t="s">
        <v>2515</v>
      </c>
      <c r="B54" s="4" t="s">
        <v>1729</v>
      </c>
      <c r="C54" s="5">
        <v>-2010</v>
      </c>
      <c r="D54" s="4" t="s">
        <v>1653</v>
      </c>
      <c r="E54" s="23">
        <v>0</v>
      </c>
      <c r="F54" s="12" t="s">
        <v>1416</v>
      </c>
      <c r="G54" s="52"/>
      <c r="H54" s="69" t="s">
        <v>2515</v>
      </c>
      <c r="I54" s="4" t="s">
        <v>1769</v>
      </c>
      <c r="J54" s="5">
        <v>-2010</v>
      </c>
      <c r="K54" s="4" t="s">
        <v>1655</v>
      </c>
      <c r="L54" s="23">
        <v>0</v>
      </c>
      <c r="M54" s="12" t="s">
        <v>1416</v>
      </c>
      <c r="N54" s="52"/>
      <c r="O54" s="69" t="s">
        <v>2515</v>
      </c>
      <c r="P54" s="4" t="s">
        <v>1677</v>
      </c>
      <c r="Q54" s="5">
        <v>-2010</v>
      </c>
      <c r="R54" s="4" t="s">
        <v>1653</v>
      </c>
      <c r="S54" s="23">
        <v>0</v>
      </c>
      <c r="T54" s="12" t="s">
        <v>1416</v>
      </c>
      <c r="U54" s="52"/>
      <c r="AB54" s="52"/>
    </row>
    <row r="55" spans="1:28" ht="15.75">
      <c r="A55" s="57" t="s">
        <v>2515</v>
      </c>
      <c r="B55" s="4" t="s">
        <v>1730</v>
      </c>
      <c r="C55" s="5">
        <v>-2010</v>
      </c>
      <c r="D55" s="4" t="s">
        <v>1653</v>
      </c>
      <c r="E55" s="23">
        <v>0</v>
      </c>
      <c r="F55" s="12" t="s">
        <v>1416</v>
      </c>
      <c r="G55" s="52"/>
      <c r="H55" s="69" t="s">
        <v>2515</v>
      </c>
      <c r="I55" s="4" t="s">
        <v>1771</v>
      </c>
      <c r="J55" s="5">
        <v>-2010</v>
      </c>
      <c r="K55" s="4" t="s">
        <v>1656</v>
      </c>
      <c r="L55" s="23">
        <v>0</v>
      </c>
      <c r="M55" s="12" t="s">
        <v>1416</v>
      </c>
      <c r="N55" s="52"/>
      <c r="P55" s="64" t="s">
        <v>1752</v>
      </c>
      <c r="Q55" s="65">
        <v>-2010</v>
      </c>
      <c r="R55" s="64" t="s">
        <v>1653</v>
      </c>
      <c r="S55" s="66">
        <v>0</v>
      </c>
      <c r="T55" s="67" t="s">
        <v>1954</v>
      </c>
      <c r="U55" s="52"/>
      <c r="AB55" s="52"/>
    </row>
    <row r="56" spans="1:28" ht="15.75">
      <c r="A56" s="57" t="s">
        <v>2515</v>
      </c>
      <c r="B56" s="4" t="s">
        <v>1732</v>
      </c>
      <c r="C56" s="5">
        <v>-2010</v>
      </c>
      <c r="D56" s="4" t="s">
        <v>1654</v>
      </c>
      <c r="E56" s="23">
        <v>0</v>
      </c>
      <c r="F56" s="12" t="s">
        <v>1416</v>
      </c>
      <c r="G56" s="52"/>
      <c r="N56" s="52"/>
      <c r="P56" s="64" t="s">
        <v>951</v>
      </c>
      <c r="Q56" s="65">
        <v>-2010</v>
      </c>
      <c r="R56" s="64" t="s">
        <v>1654</v>
      </c>
      <c r="S56" s="66">
        <v>0</v>
      </c>
      <c r="T56" s="67" t="s">
        <v>954</v>
      </c>
      <c r="U56" s="52"/>
      <c r="AB56" s="52"/>
    </row>
    <row r="57" spans="1:28" ht="15.75">
      <c r="A57" s="57" t="s">
        <v>2515</v>
      </c>
      <c r="B57" s="4" t="s">
        <v>1735</v>
      </c>
      <c r="C57" s="5">
        <v>-2010</v>
      </c>
      <c r="D57" s="4" t="s">
        <v>1655</v>
      </c>
      <c r="E57" s="23">
        <v>0</v>
      </c>
      <c r="F57" s="12" t="s">
        <v>1416</v>
      </c>
      <c r="G57" s="52"/>
      <c r="N57" s="52"/>
      <c r="P57" s="64" t="s">
        <v>1753</v>
      </c>
      <c r="Q57" s="65">
        <v>-2010</v>
      </c>
      <c r="R57" s="64" t="s">
        <v>1654</v>
      </c>
      <c r="S57" s="66">
        <v>0</v>
      </c>
      <c r="T57" s="67" t="s">
        <v>1416</v>
      </c>
      <c r="U57" s="52"/>
      <c r="AB57" s="52"/>
    </row>
    <row r="58" spans="1:28" ht="15.75">
      <c r="A58" s="57" t="s">
        <v>2515</v>
      </c>
      <c r="B58" s="4" t="s">
        <v>1736</v>
      </c>
      <c r="C58" s="5">
        <v>-2010</v>
      </c>
      <c r="D58" s="4" t="s">
        <v>1655</v>
      </c>
      <c r="E58" s="23">
        <v>0</v>
      </c>
      <c r="F58" s="12" t="s">
        <v>1416</v>
      </c>
      <c r="G58" s="52"/>
      <c r="N58" s="52"/>
      <c r="P58" s="64" t="s">
        <v>1682</v>
      </c>
      <c r="Q58" s="65">
        <v>-2010</v>
      </c>
      <c r="R58" s="64" t="s">
        <v>1655</v>
      </c>
      <c r="S58" s="66">
        <v>0</v>
      </c>
      <c r="T58" s="67" t="s">
        <v>1416</v>
      </c>
      <c r="U58" s="52"/>
      <c r="AB58" s="52"/>
    </row>
    <row r="59" spans="1:28" ht="15.75">
      <c r="A59" s="57" t="s">
        <v>2515</v>
      </c>
      <c r="B59" s="4" t="s">
        <v>1737</v>
      </c>
      <c r="C59" s="5">
        <v>-2010</v>
      </c>
      <c r="D59" s="4" t="s">
        <v>1655</v>
      </c>
      <c r="E59" s="23">
        <v>0</v>
      </c>
      <c r="F59" s="12" t="s">
        <v>1416</v>
      </c>
      <c r="G59" s="52"/>
      <c r="N59" s="52"/>
      <c r="P59" s="64" t="s">
        <v>1407</v>
      </c>
      <c r="Q59" s="65">
        <v>-2010</v>
      </c>
      <c r="R59" s="64" t="s">
        <v>1656</v>
      </c>
      <c r="S59" s="66">
        <v>0</v>
      </c>
      <c r="T59" s="67" t="s">
        <v>1227</v>
      </c>
      <c r="U59" s="52"/>
      <c r="AB59" s="52"/>
    </row>
    <row r="60" spans="1:28" ht="15.75">
      <c r="A60" s="57" t="s">
        <v>2515</v>
      </c>
      <c r="B60" s="4" t="s">
        <v>1738</v>
      </c>
      <c r="C60" s="5">
        <v>-2010</v>
      </c>
      <c r="D60" s="4" t="s">
        <v>1655</v>
      </c>
      <c r="E60" s="23">
        <v>0</v>
      </c>
      <c r="F60" s="12" t="s">
        <v>1416</v>
      </c>
      <c r="G60" s="52"/>
      <c r="N60" s="52"/>
      <c r="P60" s="64" t="s">
        <v>1408</v>
      </c>
      <c r="Q60" s="65">
        <v>-2010</v>
      </c>
      <c r="R60" s="64" t="s">
        <v>1656</v>
      </c>
      <c r="S60" s="66">
        <v>0</v>
      </c>
      <c r="T60" s="67" t="s">
        <v>1956</v>
      </c>
      <c r="U60" s="52"/>
      <c r="AB60" s="52"/>
    </row>
    <row r="61" spans="7:28" ht="15.75">
      <c r="G61" s="52"/>
      <c r="N61" s="52"/>
      <c r="P61" s="64" t="s">
        <v>335</v>
      </c>
      <c r="Q61" s="65">
        <v>-2010</v>
      </c>
      <c r="R61" s="64" t="s">
        <v>1656</v>
      </c>
      <c r="S61" s="66">
        <v>0</v>
      </c>
      <c r="T61" s="67" t="s">
        <v>1859</v>
      </c>
      <c r="U61" s="52"/>
      <c r="AB61" s="52"/>
    </row>
    <row r="62" spans="7:28" ht="15.75">
      <c r="G62" s="52"/>
      <c r="N62" s="52"/>
      <c r="O62" s="62" t="s">
        <v>2515</v>
      </c>
      <c r="P62" s="4" t="s">
        <v>1684</v>
      </c>
      <c r="Q62" s="5">
        <v>-2010</v>
      </c>
      <c r="R62" s="4" t="s">
        <v>1657</v>
      </c>
      <c r="S62" s="23">
        <v>0</v>
      </c>
      <c r="T62" s="12" t="s">
        <v>1416</v>
      </c>
      <c r="U62" s="52"/>
      <c r="AB62" s="52"/>
    </row>
    <row r="63" spans="7:28" ht="12.75">
      <c r="G63" s="52"/>
      <c r="N63" s="52"/>
      <c r="U63" s="52"/>
      <c r="AB63" s="52"/>
    </row>
    <row r="64" spans="2:28" ht="12.75">
      <c r="B64" s="63"/>
      <c r="C64" s="63"/>
      <c r="D64" s="63"/>
      <c r="E64" s="63"/>
      <c r="F64" s="63"/>
      <c r="G64" s="52"/>
      <c r="I64" s="63"/>
      <c r="J64" s="63"/>
      <c r="K64" s="63"/>
      <c r="L64" s="63"/>
      <c r="M64" s="63"/>
      <c r="N64" s="52"/>
      <c r="P64" s="63"/>
      <c r="Q64" s="63"/>
      <c r="R64" s="63"/>
      <c r="S64" s="63"/>
      <c r="T64" s="63"/>
      <c r="U64" s="52"/>
      <c r="W64" s="63"/>
      <c r="X64" s="63"/>
      <c r="Y64" s="63"/>
      <c r="Z64" s="63"/>
      <c r="AA64" s="63"/>
      <c r="AB64" s="52"/>
    </row>
    <row r="67" ht="12.75">
      <c r="C67" s="57" t="s">
        <v>2516</v>
      </c>
    </row>
    <row r="68" spans="3:4" ht="12.75">
      <c r="C68" s="71" t="s">
        <v>2515</v>
      </c>
      <c r="D68" s="57" t="s">
        <v>2517</v>
      </c>
    </row>
    <row r="69" spans="3:4" ht="12.75">
      <c r="C69" s="72"/>
      <c r="D69" t="s">
        <v>2518</v>
      </c>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H332"/>
  <sheetViews>
    <sheetView zoomScalePageLayoutView="0" workbookViewId="0" topLeftCell="D1">
      <selection activeCell="H8" sqref="H8:H12"/>
    </sheetView>
  </sheetViews>
  <sheetFormatPr defaultColWidth="9.140625" defaultRowHeight="12.75"/>
  <cols>
    <col min="1" max="1" width="7.57421875" style="8" bestFit="1" customWidth="1"/>
    <col min="2" max="2" width="5.421875" style="8" bestFit="1" customWidth="1"/>
    <col min="3" max="3" width="30.28125" style="8" bestFit="1" customWidth="1"/>
    <col min="4" max="4" width="68.421875" style="2" customWidth="1"/>
    <col min="5" max="5" width="67.7109375" style="8" customWidth="1"/>
    <col min="6" max="6" width="9.140625" style="8" customWidth="1"/>
    <col min="7" max="7" width="45.7109375" style="8" customWidth="1"/>
    <col min="8" max="16384" width="9.140625" style="8" customWidth="1"/>
  </cols>
  <sheetData>
    <row r="2" spans="1:7" ht="15.75">
      <c r="A2" s="15" t="s">
        <v>1272</v>
      </c>
      <c r="B2" s="15" t="s">
        <v>1273</v>
      </c>
      <c r="C2" s="15" t="s">
        <v>1274</v>
      </c>
      <c r="D2" s="15" t="s">
        <v>1275</v>
      </c>
      <c r="E2" s="15" t="s">
        <v>1276</v>
      </c>
      <c r="G2" s="1" t="s">
        <v>1282</v>
      </c>
    </row>
    <row r="3" spans="1:8" ht="15.75">
      <c r="A3" s="8">
        <v>1</v>
      </c>
      <c r="B3" s="8">
        <v>1</v>
      </c>
      <c r="C3" s="8" t="s">
        <v>1660</v>
      </c>
      <c r="D3" s="8" t="s">
        <v>2599</v>
      </c>
      <c r="G3" s="44" t="s">
        <v>1279</v>
      </c>
      <c r="H3" s="22" t="s">
        <v>530</v>
      </c>
    </row>
    <row r="4" spans="1:7" ht="15.75">
      <c r="A4" s="8">
        <v>1</v>
      </c>
      <c r="B4" s="8">
        <v>2</v>
      </c>
      <c r="C4" s="8" t="s">
        <v>1277</v>
      </c>
      <c r="D4" s="8" t="s">
        <v>2600</v>
      </c>
      <c r="G4" s="45" t="s">
        <v>1256</v>
      </c>
    </row>
    <row r="5" spans="1:7" ht="15.75">
      <c r="A5" s="8">
        <v>1</v>
      </c>
      <c r="B5" s="8">
        <v>3</v>
      </c>
      <c r="C5" s="8" t="s">
        <v>1672</v>
      </c>
      <c r="D5" s="8" t="s">
        <v>2601</v>
      </c>
      <c r="G5" s="45" t="s">
        <v>1257</v>
      </c>
    </row>
    <row r="6" spans="1:7" ht="15.75">
      <c r="A6" s="8">
        <v>1</v>
      </c>
      <c r="B6" s="8">
        <v>4</v>
      </c>
      <c r="C6" s="8" t="s">
        <v>1669</v>
      </c>
      <c r="D6" s="8" t="s">
        <v>2602</v>
      </c>
      <c r="G6" s="45" t="s">
        <v>1258</v>
      </c>
    </row>
    <row r="7" spans="1:7" ht="15.75">
      <c r="A7" s="8">
        <v>1</v>
      </c>
      <c r="B7" s="8">
        <v>5</v>
      </c>
      <c r="C7" s="8" t="s">
        <v>1665</v>
      </c>
      <c r="D7" s="8" t="s">
        <v>2603</v>
      </c>
      <c r="E7" s="8" t="s">
        <v>532</v>
      </c>
      <c r="G7" s="45" t="s">
        <v>1259</v>
      </c>
    </row>
    <row r="8" spans="1:8" ht="15.75">
      <c r="A8" s="8">
        <v>1</v>
      </c>
      <c r="B8" s="8">
        <v>6</v>
      </c>
      <c r="C8" s="8" t="s">
        <v>1674</v>
      </c>
      <c r="D8" s="8" t="s">
        <v>2604</v>
      </c>
      <c r="G8" s="45" t="s">
        <v>1260</v>
      </c>
      <c r="H8" s="2">
        <f>+(906*906)/(906*906+976*976)</f>
        <v>0.4628569108588416</v>
      </c>
    </row>
    <row r="9" spans="1:8" ht="15.75">
      <c r="A9" s="8">
        <v>1</v>
      </c>
      <c r="B9" s="8">
        <v>7</v>
      </c>
      <c r="C9" s="8" t="s">
        <v>1278</v>
      </c>
      <c r="D9" s="8" t="s">
        <v>2605</v>
      </c>
      <c r="G9" s="45" t="s">
        <v>1261</v>
      </c>
      <c r="H9" s="2">
        <f>+(875*875)/(875*875+877*877)</f>
        <v>0.4988584489761877</v>
      </c>
    </row>
    <row r="10" spans="1:8" ht="15.75">
      <c r="A10" s="8">
        <v>1</v>
      </c>
      <c r="B10" s="8">
        <v>8</v>
      </c>
      <c r="C10" s="8" t="s">
        <v>1411</v>
      </c>
      <c r="D10" s="8" t="s">
        <v>2486</v>
      </c>
      <c r="G10" s="45" t="s">
        <v>1262</v>
      </c>
      <c r="H10" s="2"/>
    </row>
    <row r="11" spans="1:8" ht="15.75">
      <c r="A11" s="8">
        <v>1</v>
      </c>
      <c r="B11" s="8">
        <v>9</v>
      </c>
      <c r="C11" s="8" t="s">
        <v>1280</v>
      </c>
      <c r="D11" s="8" t="s">
        <v>1617</v>
      </c>
      <c r="G11" s="45" t="s">
        <v>1263</v>
      </c>
      <c r="H11" s="2">
        <f>+(859*859)/(859*859+897*897)</f>
        <v>0.47837003805535205</v>
      </c>
    </row>
    <row r="12" spans="1:8" ht="15.75">
      <c r="A12" s="8">
        <v>1</v>
      </c>
      <c r="B12" s="8">
        <v>10</v>
      </c>
      <c r="C12" s="12" t="s">
        <v>1673</v>
      </c>
      <c r="D12" s="12" t="s">
        <v>1618</v>
      </c>
      <c r="G12" s="45" t="s">
        <v>1264</v>
      </c>
      <c r="H12" s="2">
        <f>+(839*839)/(839*839+821*821)</f>
        <v>0.5108420986935779</v>
      </c>
    </row>
    <row r="13" spans="1:7" ht="15.75">
      <c r="A13" s="8">
        <v>1</v>
      </c>
      <c r="B13" s="8">
        <v>11</v>
      </c>
      <c r="C13" s="8" t="s">
        <v>1670</v>
      </c>
      <c r="D13" s="8" t="s">
        <v>2606</v>
      </c>
      <c r="G13" s="45" t="s">
        <v>1265</v>
      </c>
    </row>
    <row r="14" spans="1:7" ht="15.75">
      <c r="A14" s="8">
        <v>1</v>
      </c>
      <c r="B14" s="8">
        <v>12</v>
      </c>
      <c r="C14" s="8" t="s">
        <v>1660</v>
      </c>
      <c r="D14" s="8" t="s">
        <v>2607</v>
      </c>
      <c r="E14" s="8" t="s">
        <v>1283</v>
      </c>
      <c r="G14" s="45" t="s">
        <v>1266</v>
      </c>
    </row>
    <row r="15" spans="1:7" ht="15.75">
      <c r="A15" s="8">
        <v>1</v>
      </c>
      <c r="B15" s="8">
        <v>13</v>
      </c>
      <c r="C15" s="8" t="s">
        <v>1564</v>
      </c>
      <c r="D15" s="8" t="s">
        <v>2608</v>
      </c>
      <c r="G15" s="45" t="s">
        <v>1267</v>
      </c>
    </row>
    <row r="16" spans="1:7" ht="15.75">
      <c r="A16" s="8">
        <v>1</v>
      </c>
      <c r="B16" s="8">
        <v>14</v>
      </c>
      <c r="C16" s="8" t="s">
        <v>1659</v>
      </c>
      <c r="D16" s="8" t="s">
        <v>2609</v>
      </c>
      <c r="G16" s="45" t="s">
        <v>1268</v>
      </c>
    </row>
    <row r="17" spans="1:7" ht="15.75">
      <c r="A17" s="8">
        <v>1</v>
      </c>
      <c r="B17" s="8">
        <v>15</v>
      </c>
      <c r="C17" s="12" t="s">
        <v>1665</v>
      </c>
      <c r="D17" s="12" t="s">
        <v>1641</v>
      </c>
      <c r="G17" s="45" t="s">
        <v>1269</v>
      </c>
    </row>
    <row r="18" spans="1:7" ht="16.5" thickBot="1">
      <c r="A18" s="41">
        <v>1</v>
      </c>
      <c r="B18" s="41">
        <v>16</v>
      </c>
      <c r="C18" s="41" t="s">
        <v>1671</v>
      </c>
      <c r="D18" s="41" t="s">
        <v>1642</v>
      </c>
      <c r="E18" s="41"/>
      <c r="G18" s="45" t="s">
        <v>1270</v>
      </c>
    </row>
    <row r="19" spans="1:7" ht="15.75">
      <c r="A19" s="8">
        <v>2</v>
      </c>
      <c r="B19" s="8">
        <v>1</v>
      </c>
      <c r="C19" s="8" t="s">
        <v>1660</v>
      </c>
      <c r="D19" s="8" t="s">
        <v>1619</v>
      </c>
      <c r="G19" s="45" t="s">
        <v>1271</v>
      </c>
    </row>
    <row r="20" spans="1:4" ht="15.75">
      <c r="A20" s="8">
        <v>2</v>
      </c>
      <c r="B20" s="8">
        <v>2</v>
      </c>
      <c r="C20" s="8" t="s">
        <v>1277</v>
      </c>
      <c r="D20" s="8" t="s">
        <v>1620</v>
      </c>
    </row>
    <row r="21" spans="1:4" ht="15.75">
      <c r="A21" s="8">
        <v>2</v>
      </c>
      <c r="B21" s="8">
        <v>3</v>
      </c>
      <c r="C21" s="8" t="s">
        <v>1672</v>
      </c>
      <c r="D21" s="8" t="s">
        <v>1621</v>
      </c>
    </row>
    <row r="22" spans="1:4" ht="15.75">
      <c r="A22" s="8">
        <v>2</v>
      </c>
      <c r="B22" s="8">
        <v>4</v>
      </c>
      <c r="C22" s="8" t="s">
        <v>1669</v>
      </c>
      <c r="D22" s="8" t="s">
        <v>1622</v>
      </c>
    </row>
    <row r="23" spans="1:4" ht="15.75">
      <c r="A23" s="8">
        <v>2</v>
      </c>
      <c r="B23" s="8">
        <v>5</v>
      </c>
      <c r="C23" s="8" t="s">
        <v>1658</v>
      </c>
      <c r="D23" s="8" t="s">
        <v>1623</v>
      </c>
    </row>
    <row r="24" spans="1:4" ht="15.75">
      <c r="A24" s="8">
        <v>2</v>
      </c>
      <c r="B24" s="8">
        <v>6</v>
      </c>
      <c r="C24" s="8" t="s">
        <v>1674</v>
      </c>
      <c r="D24" s="8" t="s">
        <v>1624</v>
      </c>
    </row>
    <row r="25" spans="1:4" ht="15.75">
      <c r="A25" s="8">
        <v>2</v>
      </c>
      <c r="B25" s="8">
        <v>7</v>
      </c>
      <c r="C25" s="8" t="s">
        <v>1278</v>
      </c>
      <c r="D25" s="8" t="s">
        <v>1625</v>
      </c>
    </row>
    <row r="26" spans="1:4" ht="15.75">
      <c r="A26" s="8">
        <v>2</v>
      </c>
      <c r="B26" s="8">
        <v>8</v>
      </c>
      <c r="C26" s="8" t="s">
        <v>1411</v>
      </c>
      <c r="D26" s="8" t="s">
        <v>2486</v>
      </c>
    </row>
    <row r="27" spans="1:4" ht="15.75">
      <c r="A27" s="8">
        <v>2</v>
      </c>
      <c r="B27" s="8">
        <v>9</v>
      </c>
      <c r="C27" s="8" t="s">
        <v>1280</v>
      </c>
      <c r="D27" s="8" t="s">
        <v>1626</v>
      </c>
    </row>
    <row r="28" spans="1:4" ht="15.75">
      <c r="A28" s="8">
        <v>2</v>
      </c>
      <c r="B28" s="8">
        <v>10</v>
      </c>
      <c r="C28" s="12" t="s">
        <v>1673</v>
      </c>
      <c r="D28" s="12" t="s">
        <v>1627</v>
      </c>
    </row>
    <row r="29" spans="1:4" ht="15.75">
      <c r="A29" s="8">
        <v>2</v>
      </c>
      <c r="B29" s="8">
        <v>11</v>
      </c>
      <c r="C29" s="8" t="s">
        <v>1670</v>
      </c>
      <c r="D29" s="8" t="s">
        <v>1628</v>
      </c>
    </row>
    <row r="30" spans="1:5" ht="15.75">
      <c r="A30" s="8">
        <v>2</v>
      </c>
      <c r="B30" s="8">
        <v>12</v>
      </c>
      <c r="C30" s="8" t="s">
        <v>1880</v>
      </c>
      <c r="D30" s="10" t="s">
        <v>2378</v>
      </c>
      <c r="E30" s="8" t="s">
        <v>2397</v>
      </c>
    </row>
    <row r="31" spans="1:4" ht="15.75">
      <c r="A31" s="8">
        <v>2</v>
      </c>
      <c r="B31" s="8">
        <v>13</v>
      </c>
      <c r="C31" s="8" t="s">
        <v>1564</v>
      </c>
      <c r="D31" s="8" t="s">
        <v>1629</v>
      </c>
    </row>
    <row r="32" spans="1:4" ht="15.75">
      <c r="A32" s="8">
        <v>2</v>
      </c>
      <c r="B32" s="8">
        <v>14</v>
      </c>
      <c r="C32" s="8" t="s">
        <v>1659</v>
      </c>
      <c r="D32" s="8" t="s">
        <v>1630</v>
      </c>
    </row>
    <row r="33" spans="1:4" ht="15.75">
      <c r="A33" s="8">
        <v>2</v>
      </c>
      <c r="B33" s="8">
        <v>15</v>
      </c>
      <c r="C33" s="12" t="s">
        <v>1665</v>
      </c>
      <c r="D33" s="12" t="s">
        <v>1631</v>
      </c>
    </row>
    <row r="34" spans="1:5" ht="16.5" thickBot="1">
      <c r="A34" s="41">
        <v>2</v>
      </c>
      <c r="B34" s="41">
        <v>16</v>
      </c>
      <c r="C34" s="41" t="s">
        <v>1671</v>
      </c>
      <c r="D34" s="41" t="s">
        <v>2487</v>
      </c>
      <c r="E34" s="41"/>
    </row>
    <row r="35" spans="1:4" ht="15.75">
      <c r="A35" s="8">
        <v>3</v>
      </c>
      <c r="B35" s="8">
        <v>1</v>
      </c>
      <c r="C35" s="8" t="s">
        <v>1660</v>
      </c>
      <c r="D35" s="8" t="s">
        <v>1632</v>
      </c>
    </row>
    <row r="36" spans="1:4" ht="15.75">
      <c r="A36" s="8">
        <v>3</v>
      </c>
      <c r="B36" s="8">
        <v>2</v>
      </c>
      <c r="C36" s="8" t="s">
        <v>1277</v>
      </c>
      <c r="D36" s="8" t="s">
        <v>1633</v>
      </c>
    </row>
    <row r="37" spans="1:4" ht="15.75">
      <c r="A37" s="8">
        <v>3</v>
      </c>
      <c r="B37" s="8">
        <v>3</v>
      </c>
      <c r="C37" s="8" t="s">
        <v>1672</v>
      </c>
      <c r="D37" s="8" t="s">
        <v>1634</v>
      </c>
    </row>
    <row r="38" spans="1:4" ht="15.75">
      <c r="A38" s="8">
        <v>3</v>
      </c>
      <c r="B38" s="8">
        <v>4</v>
      </c>
      <c r="C38" s="8" t="s">
        <v>1669</v>
      </c>
      <c r="D38" s="8" t="s">
        <v>2488</v>
      </c>
    </row>
    <row r="39" spans="1:6" ht="15.75">
      <c r="A39" s="8">
        <v>3</v>
      </c>
      <c r="B39" s="8">
        <v>5</v>
      </c>
      <c r="C39" s="8" t="s">
        <v>1658</v>
      </c>
      <c r="D39" s="8" t="s">
        <v>1635</v>
      </c>
      <c r="F39" s="58"/>
    </row>
    <row r="40" spans="1:6" ht="15.75">
      <c r="A40" s="8">
        <v>3</v>
      </c>
      <c r="B40" s="8">
        <v>6</v>
      </c>
      <c r="C40" s="8" t="s">
        <v>1674</v>
      </c>
      <c r="D40" s="8" t="s">
        <v>1636</v>
      </c>
      <c r="F40" s="58"/>
    </row>
    <row r="41" spans="1:4" ht="15.75">
      <c r="A41" s="8">
        <v>3</v>
      </c>
      <c r="B41" s="8">
        <v>7</v>
      </c>
      <c r="C41" s="8" t="s">
        <v>1278</v>
      </c>
      <c r="D41" s="8" t="s">
        <v>2610</v>
      </c>
    </row>
    <row r="42" spans="1:5" ht="15.75">
      <c r="A42" s="8">
        <v>3</v>
      </c>
      <c r="B42" s="8">
        <v>8</v>
      </c>
      <c r="C42" s="8" t="s">
        <v>1658</v>
      </c>
      <c r="D42" s="8" t="s">
        <v>1637</v>
      </c>
      <c r="E42" s="8" t="s">
        <v>528</v>
      </c>
    </row>
    <row r="43" spans="1:4" ht="15.75">
      <c r="A43" s="8">
        <v>3</v>
      </c>
      <c r="B43" s="8">
        <v>9</v>
      </c>
      <c r="C43" s="8" t="s">
        <v>1280</v>
      </c>
      <c r="D43" s="8" t="s">
        <v>1638</v>
      </c>
    </row>
    <row r="44" spans="1:4" ht="15.75">
      <c r="A44" s="8">
        <v>3</v>
      </c>
      <c r="B44" s="8">
        <v>10</v>
      </c>
      <c r="C44" s="12" t="s">
        <v>1673</v>
      </c>
      <c r="D44" s="12" t="s">
        <v>1639</v>
      </c>
    </row>
    <row r="45" spans="1:6" ht="15.75">
      <c r="A45" s="8">
        <v>3</v>
      </c>
      <c r="B45" s="8">
        <v>11</v>
      </c>
      <c r="C45" s="8" t="s">
        <v>1670</v>
      </c>
      <c r="D45" s="8" t="s">
        <v>2486</v>
      </c>
      <c r="F45" s="58"/>
    </row>
    <row r="46" spans="1:5" ht="15.75">
      <c r="A46" s="8">
        <v>3</v>
      </c>
      <c r="B46" s="8">
        <v>12</v>
      </c>
      <c r="C46" s="8" t="s">
        <v>1880</v>
      </c>
      <c r="D46" s="10" t="s">
        <v>2379</v>
      </c>
      <c r="E46" s="8" t="s">
        <v>2397</v>
      </c>
    </row>
    <row r="47" spans="1:4" ht="15.75">
      <c r="A47" s="8">
        <v>3</v>
      </c>
      <c r="B47" s="8">
        <v>13</v>
      </c>
      <c r="C47" s="8" t="s">
        <v>1564</v>
      </c>
      <c r="D47" s="8" t="s">
        <v>1640</v>
      </c>
    </row>
    <row r="48" spans="1:4" ht="15.75">
      <c r="A48" s="8">
        <v>3</v>
      </c>
      <c r="B48" s="8">
        <v>14</v>
      </c>
      <c r="C48" s="8" t="s">
        <v>1659</v>
      </c>
      <c r="D48" s="8" t="s">
        <v>2611</v>
      </c>
    </row>
    <row r="49" spans="1:5" ht="15.75">
      <c r="A49" s="8">
        <v>3</v>
      </c>
      <c r="B49" s="8">
        <v>15</v>
      </c>
      <c r="C49" s="12" t="s">
        <v>1665</v>
      </c>
      <c r="D49" s="12" t="s">
        <v>2612</v>
      </c>
      <c r="E49" s="8" t="s">
        <v>526</v>
      </c>
    </row>
    <row r="50" spans="1:5" ht="16.5" thickBot="1">
      <c r="A50" s="41">
        <v>3</v>
      </c>
      <c r="B50" s="41">
        <v>16</v>
      </c>
      <c r="C50" s="41" t="s">
        <v>1671</v>
      </c>
      <c r="D50" s="41" t="s">
        <v>2489</v>
      </c>
      <c r="E50" s="41"/>
    </row>
    <row r="51" spans="1:5" ht="15.75">
      <c r="A51" s="8">
        <v>4</v>
      </c>
      <c r="B51" s="8">
        <v>1</v>
      </c>
      <c r="C51" s="8" t="s">
        <v>1239</v>
      </c>
      <c r="D51" s="8" t="s">
        <v>1239</v>
      </c>
      <c r="E51" s="8" t="s">
        <v>1240</v>
      </c>
    </row>
    <row r="52" spans="1:4" ht="15.75">
      <c r="A52" s="8">
        <v>4</v>
      </c>
      <c r="B52" s="8">
        <v>2</v>
      </c>
      <c r="C52" s="8" t="s">
        <v>1277</v>
      </c>
      <c r="D52" s="8" t="s">
        <v>2614</v>
      </c>
    </row>
    <row r="53" spans="1:4" ht="15.75">
      <c r="A53" s="8">
        <v>4</v>
      </c>
      <c r="B53" s="8">
        <v>3</v>
      </c>
      <c r="C53" s="8" t="s">
        <v>1672</v>
      </c>
      <c r="D53" s="8" t="s">
        <v>2474</v>
      </c>
    </row>
    <row r="54" spans="1:4" ht="15.75">
      <c r="A54" s="8">
        <v>4</v>
      </c>
      <c r="B54" s="8">
        <v>4</v>
      </c>
      <c r="C54" s="8" t="s">
        <v>1669</v>
      </c>
      <c r="D54" s="8" t="s">
        <v>2475</v>
      </c>
    </row>
    <row r="55" spans="1:4" ht="15.75">
      <c r="A55" s="8">
        <v>4</v>
      </c>
      <c r="B55" s="8">
        <v>5</v>
      </c>
      <c r="C55" s="8" t="s">
        <v>1658</v>
      </c>
      <c r="D55" s="8" t="s">
        <v>2476</v>
      </c>
    </row>
    <row r="56" spans="1:5" ht="15.75">
      <c r="A56" s="8">
        <v>4</v>
      </c>
      <c r="B56" s="8">
        <v>6</v>
      </c>
      <c r="C56" s="8" t="s">
        <v>1669</v>
      </c>
      <c r="D56" s="8" t="s">
        <v>2486</v>
      </c>
      <c r="E56" s="8" t="s">
        <v>1289</v>
      </c>
    </row>
    <row r="57" spans="1:4" ht="15.75">
      <c r="A57" s="8">
        <v>4</v>
      </c>
      <c r="B57" s="8">
        <v>7</v>
      </c>
      <c r="C57" s="8" t="s">
        <v>1278</v>
      </c>
      <c r="D57" s="8" t="s">
        <v>2477</v>
      </c>
    </row>
    <row r="58" spans="1:4" ht="15.75">
      <c r="A58" s="8">
        <v>4</v>
      </c>
      <c r="B58" s="8">
        <v>8</v>
      </c>
      <c r="C58" s="8" t="s">
        <v>1411</v>
      </c>
      <c r="D58" s="8" t="s">
        <v>2486</v>
      </c>
    </row>
    <row r="59" spans="1:4" ht="15.75">
      <c r="A59" s="8">
        <v>4</v>
      </c>
      <c r="B59" s="8">
        <v>9</v>
      </c>
      <c r="C59" s="8" t="s">
        <v>1280</v>
      </c>
      <c r="D59" s="8" t="s">
        <v>2478</v>
      </c>
    </row>
    <row r="60" spans="1:4" ht="15.75">
      <c r="A60" s="8">
        <v>4</v>
      </c>
      <c r="B60" s="8">
        <v>10</v>
      </c>
      <c r="C60" s="12" t="s">
        <v>1673</v>
      </c>
      <c r="D60" s="12" t="s">
        <v>2479</v>
      </c>
    </row>
    <row r="61" spans="1:4" ht="15.75">
      <c r="A61" s="8">
        <v>4</v>
      </c>
      <c r="B61" s="8">
        <v>11</v>
      </c>
      <c r="C61" s="8" t="s">
        <v>1670</v>
      </c>
      <c r="D61" s="8" t="s">
        <v>2486</v>
      </c>
    </row>
    <row r="62" spans="1:5" ht="15.75">
      <c r="A62" s="8">
        <v>4</v>
      </c>
      <c r="B62" s="8">
        <v>12</v>
      </c>
      <c r="C62" s="8" t="s">
        <v>1880</v>
      </c>
      <c r="D62" s="10" t="s">
        <v>2380</v>
      </c>
      <c r="E62" s="8" t="s">
        <v>2397</v>
      </c>
    </row>
    <row r="63" spans="1:4" ht="15.75">
      <c r="A63" s="8">
        <v>4</v>
      </c>
      <c r="B63" s="8">
        <v>13</v>
      </c>
      <c r="C63" s="8" t="s">
        <v>1564</v>
      </c>
      <c r="D63" s="8" t="s">
        <v>2480</v>
      </c>
    </row>
    <row r="64" spans="1:4" ht="15.75">
      <c r="A64" s="8">
        <v>4</v>
      </c>
      <c r="B64" s="8">
        <v>14</v>
      </c>
      <c r="C64" s="8" t="s">
        <v>1659</v>
      </c>
      <c r="D64" s="8" t="s">
        <v>2481</v>
      </c>
    </row>
    <row r="65" spans="1:4" ht="15.75">
      <c r="A65" s="8">
        <v>4</v>
      </c>
      <c r="B65" s="8">
        <v>15</v>
      </c>
      <c r="C65" s="12" t="s">
        <v>1665</v>
      </c>
      <c r="D65" s="12" t="s">
        <v>2482</v>
      </c>
    </row>
    <row r="66" spans="1:5" ht="16.5" thickBot="1">
      <c r="A66" s="41">
        <v>4</v>
      </c>
      <c r="B66" s="41">
        <v>16</v>
      </c>
      <c r="C66" s="41" t="s">
        <v>1671</v>
      </c>
      <c r="D66" s="41" t="s">
        <v>2483</v>
      </c>
      <c r="E66" s="41"/>
    </row>
    <row r="67" spans="1:5" ht="15.75">
      <c r="A67" s="8">
        <v>5</v>
      </c>
      <c r="B67" s="8">
        <v>1</v>
      </c>
      <c r="C67" s="8" t="s">
        <v>1880</v>
      </c>
      <c r="D67" s="10" t="s">
        <v>2381</v>
      </c>
      <c r="E67" s="8" t="s">
        <v>2398</v>
      </c>
    </row>
    <row r="68" spans="1:4" ht="15.75">
      <c r="A68" s="8">
        <v>5</v>
      </c>
      <c r="B68" s="8">
        <v>2</v>
      </c>
      <c r="C68" s="8" t="s">
        <v>1277</v>
      </c>
      <c r="D68" s="8" t="s">
        <v>2490</v>
      </c>
    </row>
    <row r="69" spans="1:4" ht="15.75">
      <c r="A69" s="8">
        <v>5</v>
      </c>
      <c r="B69" s="8">
        <v>3</v>
      </c>
      <c r="C69" s="8" t="s">
        <v>1672</v>
      </c>
      <c r="D69" s="8" t="s">
        <v>2491</v>
      </c>
    </row>
    <row r="70" spans="1:5" ht="15.75">
      <c r="A70" s="8">
        <v>5</v>
      </c>
      <c r="B70" s="8">
        <v>4</v>
      </c>
      <c r="C70" s="8" t="s">
        <v>1674</v>
      </c>
      <c r="D70" s="8" t="s">
        <v>2486</v>
      </c>
      <c r="E70" s="8" t="s">
        <v>1288</v>
      </c>
    </row>
    <row r="71" spans="1:4" ht="15.75">
      <c r="A71" s="8">
        <v>5</v>
      </c>
      <c r="B71" s="8">
        <v>5</v>
      </c>
      <c r="C71" s="8" t="s">
        <v>1658</v>
      </c>
      <c r="D71" s="8" t="s">
        <v>2492</v>
      </c>
    </row>
    <row r="72" spans="1:4" ht="15.75">
      <c r="A72" s="8">
        <v>5</v>
      </c>
      <c r="B72" s="8">
        <v>6</v>
      </c>
      <c r="C72" s="8" t="s">
        <v>1674</v>
      </c>
      <c r="D72" s="8" t="s">
        <v>2486</v>
      </c>
    </row>
    <row r="73" spans="1:4" ht="15.75">
      <c r="A73" s="8">
        <v>5</v>
      </c>
      <c r="B73" s="8">
        <v>7</v>
      </c>
      <c r="C73" s="8" t="s">
        <v>1278</v>
      </c>
      <c r="D73" s="8" t="s">
        <v>2493</v>
      </c>
    </row>
    <row r="74" spans="1:4" ht="15.75">
      <c r="A74" s="8">
        <v>5</v>
      </c>
      <c r="B74" s="8">
        <v>8</v>
      </c>
      <c r="C74" s="8" t="s">
        <v>1411</v>
      </c>
      <c r="D74" s="8" t="s">
        <v>2486</v>
      </c>
    </row>
    <row r="75" spans="1:4" ht="15.75">
      <c r="A75" s="8">
        <v>5</v>
      </c>
      <c r="B75" s="8">
        <v>9</v>
      </c>
      <c r="C75" s="8" t="s">
        <v>1280</v>
      </c>
      <c r="D75" s="12" t="s">
        <v>2494</v>
      </c>
    </row>
    <row r="76" spans="1:4" ht="15.75">
      <c r="A76" s="8">
        <v>5</v>
      </c>
      <c r="B76" s="8">
        <v>10</v>
      </c>
      <c r="C76" s="12" t="s">
        <v>1673</v>
      </c>
      <c r="D76" s="8" t="s">
        <v>2495</v>
      </c>
    </row>
    <row r="77" spans="1:8" ht="15.75">
      <c r="A77" s="8">
        <v>5</v>
      </c>
      <c r="B77" s="8">
        <v>11</v>
      </c>
      <c r="C77" s="8" t="s">
        <v>1659</v>
      </c>
      <c r="D77" s="8" t="s">
        <v>2496</v>
      </c>
      <c r="E77" s="8" t="s">
        <v>1235</v>
      </c>
      <c r="H77" s="58"/>
    </row>
    <row r="78" spans="1:8" ht="15.75">
      <c r="A78" s="8">
        <v>5</v>
      </c>
      <c r="B78" s="8">
        <v>12</v>
      </c>
      <c r="C78" s="8" t="s">
        <v>1660</v>
      </c>
      <c r="D78" s="8" t="s">
        <v>2497</v>
      </c>
      <c r="E78" s="8" t="s">
        <v>1284</v>
      </c>
      <c r="H78" s="58"/>
    </row>
    <row r="79" spans="1:8" ht="15.75">
      <c r="A79" s="8">
        <v>5</v>
      </c>
      <c r="B79" s="8">
        <v>13</v>
      </c>
      <c r="C79" s="8" t="s">
        <v>1665</v>
      </c>
      <c r="D79" s="8" t="s">
        <v>2407</v>
      </c>
      <c r="E79" s="8" t="s">
        <v>1287</v>
      </c>
      <c r="H79" s="58"/>
    </row>
    <row r="80" spans="1:8" ht="15.75">
      <c r="A80" s="8">
        <v>5</v>
      </c>
      <c r="B80" s="8">
        <v>14</v>
      </c>
      <c r="C80" s="8" t="s">
        <v>1659</v>
      </c>
      <c r="D80" s="12" t="s">
        <v>2498</v>
      </c>
      <c r="H80" s="58"/>
    </row>
    <row r="81" spans="1:8" ht="15.75">
      <c r="A81" s="8">
        <v>5</v>
      </c>
      <c r="B81" s="8">
        <v>15</v>
      </c>
      <c r="C81" s="12" t="s">
        <v>1564</v>
      </c>
      <c r="D81" s="8" t="s">
        <v>2499</v>
      </c>
      <c r="E81" s="8" t="s">
        <v>1286</v>
      </c>
      <c r="H81" s="58"/>
    </row>
    <row r="82" spans="1:5" ht="16.5" thickBot="1">
      <c r="A82" s="41">
        <v>5</v>
      </c>
      <c r="B82" s="41">
        <v>16</v>
      </c>
      <c r="C82" s="41" t="s">
        <v>1671</v>
      </c>
      <c r="D82" s="41" t="s">
        <v>2408</v>
      </c>
      <c r="E82" s="41"/>
    </row>
    <row r="83" spans="1:5" ht="15.75">
      <c r="A83" s="42" t="s">
        <v>1281</v>
      </c>
      <c r="B83" s="8">
        <v>1</v>
      </c>
      <c r="C83" s="12" t="s">
        <v>1411</v>
      </c>
      <c r="D83" s="8" t="s">
        <v>2486</v>
      </c>
      <c r="E83" s="12" t="s">
        <v>531</v>
      </c>
    </row>
    <row r="84" spans="1:5" ht="15.75">
      <c r="A84" s="42" t="s">
        <v>1281</v>
      </c>
      <c r="B84" s="8">
        <v>2</v>
      </c>
      <c r="C84" s="12" t="s">
        <v>1277</v>
      </c>
      <c r="D84" s="8" t="s">
        <v>2500</v>
      </c>
      <c r="E84" s="12" t="s">
        <v>531</v>
      </c>
    </row>
    <row r="85" spans="1:5" ht="15.75">
      <c r="A85" s="42" t="s">
        <v>1281</v>
      </c>
      <c r="B85" s="8">
        <v>3</v>
      </c>
      <c r="C85" s="12" t="s">
        <v>1278</v>
      </c>
      <c r="D85" s="8" t="s">
        <v>2486</v>
      </c>
      <c r="E85" s="12" t="s">
        <v>531</v>
      </c>
    </row>
    <row r="86" spans="1:5" ht="15.75">
      <c r="A86" s="42" t="s">
        <v>1281</v>
      </c>
      <c r="B86" s="8">
        <v>4</v>
      </c>
      <c r="C86" s="12" t="s">
        <v>1670</v>
      </c>
      <c r="D86" s="8" t="s">
        <v>2486</v>
      </c>
      <c r="E86" s="12" t="s">
        <v>531</v>
      </c>
    </row>
    <row r="87" spans="1:5" ht="16.5" thickBot="1">
      <c r="A87" s="43" t="s">
        <v>1281</v>
      </c>
      <c r="B87" s="41">
        <v>5</v>
      </c>
      <c r="C87" s="41" t="s">
        <v>1659</v>
      </c>
      <c r="D87" s="41" t="s">
        <v>2501</v>
      </c>
      <c r="E87" s="41" t="s">
        <v>531</v>
      </c>
    </row>
    <row r="88" spans="1:4" ht="15.75">
      <c r="A88" s="8">
        <v>6</v>
      </c>
      <c r="B88" s="8">
        <v>1</v>
      </c>
      <c r="C88" s="8" t="s">
        <v>1660</v>
      </c>
      <c r="D88" s="8" t="s">
        <v>2502</v>
      </c>
    </row>
    <row r="89" spans="1:4" ht="15.75">
      <c r="A89" s="8">
        <v>6</v>
      </c>
      <c r="B89" s="8">
        <v>2</v>
      </c>
      <c r="C89" s="8" t="s">
        <v>1277</v>
      </c>
      <c r="D89" s="12" t="s">
        <v>2503</v>
      </c>
    </row>
    <row r="90" spans="1:4" ht="15.75">
      <c r="A90" s="8">
        <v>6</v>
      </c>
      <c r="B90" s="8">
        <v>3</v>
      </c>
      <c r="C90" s="8" t="s">
        <v>1672</v>
      </c>
      <c r="D90" s="8" t="s">
        <v>2504</v>
      </c>
    </row>
    <row r="91" spans="1:4" ht="15.75">
      <c r="A91" s="8">
        <v>6</v>
      </c>
      <c r="B91" s="8">
        <v>4</v>
      </c>
      <c r="C91" s="8" t="s">
        <v>1669</v>
      </c>
      <c r="D91" s="8" t="s">
        <v>2486</v>
      </c>
    </row>
    <row r="92" spans="1:4" ht="15.75">
      <c r="A92" s="8">
        <v>6</v>
      </c>
      <c r="B92" s="8">
        <v>5</v>
      </c>
      <c r="C92" s="8" t="s">
        <v>1658</v>
      </c>
      <c r="D92" s="8" t="s">
        <v>2505</v>
      </c>
    </row>
    <row r="93" spans="1:4" ht="15.75">
      <c r="A93" s="8">
        <v>6</v>
      </c>
      <c r="B93" s="8">
        <v>6</v>
      </c>
      <c r="C93" s="8" t="s">
        <v>1674</v>
      </c>
      <c r="D93" s="8" t="s">
        <v>2486</v>
      </c>
    </row>
    <row r="94" spans="1:4" ht="15.75">
      <c r="A94" s="8">
        <v>6</v>
      </c>
      <c r="B94" s="8">
        <v>7</v>
      </c>
      <c r="C94" s="8" t="s">
        <v>1278</v>
      </c>
      <c r="D94" s="12" t="s">
        <v>2486</v>
      </c>
    </row>
    <row r="95" spans="1:4" ht="15.75">
      <c r="A95" s="8">
        <v>6</v>
      </c>
      <c r="B95" s="8">
        <v>8</v>
      </c>
      <c r="C95" s="8" t="s">
        <v>1411</v>
      </c>
      <c r="D95" s="8" t="s">
        <v>2486</v>
      </c>
    </row>
    <row r="96" spans="1:4" ht="15.75">
      <c r="A96" s="8">
        <v>6</v>
      </c>
      <c r="B96" s="8">
        <v>9</v>
      </c>
      <c r="C96" s="8" t="s">
        <v>1280</v>
      </c>
      <c r="D96" s="8" t="s">
        <v>2486</v>
      </c>
    </row>
    <row r="97" spans="1:4" ht="15.75">
      <c r="A97" s="8">
        <v>6</v>
      </c>
      <c r="B97" s="8">
        <v>10</v>
      </c>
      <c r="C97" s="12" t="s">
        <v>1673</v>
      </c>
      <c r="D97" s="8" t="s">
        <v>2506</v>
      </c>
    </row>
    <row r="98" spans="1:4" ht="15.75">
      <c r="A98" s="8">
        <v>6</v>
      </c>
      <c r="B98" s="8">
        <v>11</v>
      </c>
      <c r="C98" s="8" t="s">
        <v>1670</v>
      </c>
      <c r="D98" s="8" t="s">
        <v>2486</v>
      </c>
    </row>
    <row r="99" spans="1:5" ht="15.75">
      <c r="A99" s="8">
        <v>6</v>
      </c>
      <c r="B99" s="8">
        <v>12</v>
      </c>
      <c r="C99" s="8" t="s">
        <v>1880</v>
      </c>
      <c r="D99" s="10" t="s">
        <v>2382</v>
      </c>
      <c r="E99" s="8" t="s">
        <v>2397</v>
      </c>
    </row>
    <row r="100" spans="1:4" ht="15.75">
      <c r="A100" s="8">
        <v>6</v>
      </c>
      <c r="B100" s="8">
        <v>13</v>
      </c>
      <c r="C100" s="8" t="s">
        <v>1564</v>
      </c>
      <c r="D100" s="8" t="s">
        <v>2486</v>
      </c>
    </row>
    <row r="101" spans="1:4" ht="15.75">
      <c r="A101" s="8">
        <v>6</v>
      </c>
      <c r="B101" s="8">
        <v>14</v>
      </c>
      <c r="C101" s="8" t="s">
        <v>1659</v>
      </c>
      <c r="D101" s="8" t="s">
        <v>2507</v>
      </c>
    </row>
    <row r="102" spans="1:4" ht="15.75">
      <c r="A102" s="8">
        <v>6</v>
      </c>
      <c r="B102" s="8">
        <v>15</v>
      </c>
      <c r="C102" s="12" t="s">
        <v>1665</v>
      </c>
      <c r="D102" s="8" t="s">
        <v>2508</v>
      </c>
    </row>
    <row r="103" spans="1:5" ht="16.5" thickBot="1">
      <c r="A103" s="41">
        <v>6</v>
      </c>
      <c r="B103" s="41">
        <v>16</v>
      </c>
      <c r="C103" s="41" t="s">
        <v>1665</v>
      </c>
      <c r="D103" s="41" t="s">
        <v>2509</v>
      </c>
      <c r="E103" s="41" t="s">
        <v>1285</v>
      </c>
    </row>
    <row r="104" spans="1:7" ht="15.75">
      <c r="A104" s="8">
        <v>7</v>
      </c>
      <c r="B104" s="8">
        <v>1</v>
      </c>
      <c r="C104" s="8" t="s">
        <v>1660</v>
      </c>
      <c r="D104" s="8" t="s">
        <v>2510</v>
      </c>
      <c r="G104" s="59"/>
    </row>
    <row r="105" spans="1:7" ht="15.75">
      <c r="A105" s="8">
        <v>7</v>
      </c>
      <c r="B105" s="8">
        <v>2</v>
      </c>
      <c r="C105" s="8" t="s">
        <v>1277</v>
      </c>
      <c r="D105" s="8" t="s">
        <v>2511</v>
      </c>
      <c r="G105" s="59"/>
    </row>
    <row r="106" spans="1:7" ht="15.75">
      <c r="A106" s="8">
        <v>7</v>
      </c>
      <c r="B106" s="8">
        <v>3</v>
      </c>
      <c r="C106" s="8" t="s">
        <v>1672</v>
      </c>
      <c r="D106" s="8" t="s">
        <v>2512</v>
      </c>
      <c r="G106" s="59"/>
    </row>
    <row r="107" spans="1:7" ht="15.75">
      <c r="A107" s="8">
        <v>7</v>
      </c>
      <c r="B107" s="8">
        <v>4</v>
      </c>
      <c r="C107" s="8" t="s">
        <v>1669</v>
      </c>
      <c r="D107" s="8" t="s">
        <v>2486</v>
      </c>
      <c r="G107" s="59"/>
    </row>
    <row r="108" spans="1:7" ht="15.75">
      <c r="A108" s="8">
        <v>7</v>
      </c>
      <c r="B108" s="8">
        <v>5</v>
      </c>
      <c r="C108" s="8" t="s">
        <v>1658</v>
      </c>
      <c r="D108" s="12" t="s">
        <v>2399</v>
      </c>
      <c r="E108" s="8" t="s">
        <v>1228</v>
      </c>
      <c r="G108" s="59"/>
    </row>
    <row r="109" spans="1:7" ht="15.75">
      <c r="A109" s="8">
        <v>7</v>
      </c>
      <c r="B109" s="8">
        <v>6</v>
      </c>
      <c r="C109" s="8" t="s">
        <v>1674</v>
      </c>
      <c r="D109" s="8" t="s">
        <v>2486</v>
      </c>
      <c r="G109" s="59"/>
    </row>
    <row r="110" spans="1:7" ht="15.75">
      <c r="A110" s="8">
        <v>7</v>
      </c>
      <c r="B110" s="8">
        <v>7</v>
      </c>
      <c r="C110" s="8" t="s">
        <v>1278</v>
      </c>
      <c r="D110" s="8" t="s">
        <v>2486</v>
      </c>
      <c r="G110" s="59"/>
    </row>
    <row r="111" spans="1:7" ht="15.75">
      <c r="A111" s="8">
        <v>7</v>
      </c>
      <c r="B111" s="8">
        <v>8</v>
      </c>
      <c r="C111" s="8" t="s">
        <v>1411</v>
      </c>
      <c r="D111" s="8" t="s">
        <v>2486</v>
      </c>
      <c r="G111" s="59"/>
    </row>
    <row r="112" spans="1:7" ht="15.75">
      <c r="A112" s="8">
        <v>7</v>
      </c>
      <c r="B112" s="8">
        <v>9</v>
      </c>
      <c r="C112" s="8" t="s">
        <v>1280</v>
      </c>
      <c r="D112" s="8" t="s">
        <v>2486</v>
      </c>
      <c r="G112" s="59"/>
    </row>
    <row r="113" spans="1:7" ht="15.75">
      <c r="A113" s="8">
        <v>7</v>
      </c>
      <c r="B113" s="8">
        <v>10</v>
      </c>
      <c r="C113" s="12" t="s">
        <v>1673</v>
      </c>
      <c r="D113" s="8" t="s">
        <v>2400</v>
      </c>
      <c r="G113" s="59"/>
    </row>
    <row r="114" spans="1:7" ht="15.75">
      <c r="A114" s="8">
        <v>7</v>
      </c>
      <c r="B114" s="8">
        <v>11</v>
      </c>
      <c r="C114" s="8" t="s">
        <v>1670</v>
      </c>
      <c r="D114" s="8" t="s">
        <v>2486</v>
      </c>
      <c r="G114" s="59"/>
    </row>
    <row r="115" spans="1:7" ht="15.75">
      <c r="A115" s="8">
        <v>7</v>
      </c>
      <c r="B115" s="8">
        <v>12</v>
      </c>
      <c r="C115" s="8" t="s">
        <v>1880</v>
      </c>
      <c r="D115" s="10" t="s">
        <v>2383</v>
      </c>
      <c r="E115" s="8" t="s">
        <v>2397</v>
      </c>
      <c r="G115" s="59"/>
    </row>
    <row r="116" spans="1:7" ht="15.75">
      <c r="A116" s="8">
        <v>7</v>
      </c>
      <c r="B116" s="8">
        <v>13</v>
      </c>
      <c r="C116" s="8" t="s">
        <v>1564</v>
      </c>
      <c r="D116" s="8" t="s">
        <v>2409</v>
      </c>
      <c r="G116" s="59"/>
    </row>
    <row r="117" spans="1:7" ht="15.75">
      <c r="A117" s="8">
        <v>7</v>
      </c>
      <c r="B117" s="8">
        <v>14</v>
      </c>
      <c r="C117" s="8" t="s">
        <v>1659</v>
      </c>
      <c r="D117" s="12" t="s">
        <v>2401</v>
      </c>
      <c r="G117" s="59"/>
    </row>
    <row r="118" spans="1:7" ht="15.75">
      <c r="A118" s="8">
        <v>7</v>
      </c>
      <c r="B118" s="8">
        <v>15</v>
      </c>
      <c r="C118" s="12" t="s">
        <v>1665</v>
      </c>
      <c r="D118" s="8" t="s">
        <v>2402</v>
      </c>
      <c r="G118" s="59"/>
    </row>
    <row r="119" spans="1:7" ht="16.5" thickBot="1">
      <c r="A119" s="41">
        <v>7</v>
      </c>
      <c r="B119" s="41">
        <v>16</v>
      </c>
      <c r="C119" s="41" t="s">
        <v>1671</v>
      </c>
      <c r="D119" s="41" t="s">
        <v>2486</v>
      </c>
      <c r="E119" s="41"/>
      <c r="G119" s="59"/>
    </row>
    <row r="120" spans="1:7" ht="15.75">
      <c r="A120" s="8">
        <v>8</v>
      </c>
      <c r="B120" s="8">
        <v>1</v>
      </c>
      <c r="C120" s="8" t="s">
        <v>1660</v>
      </c>
      <c r="D120" s="60" t="s">
        <v>2486</v>
      </c>
      <c r="G120" s="59"/>
    </row>
    <row r="121" spans="1:7" ht="15.75">
      <c r="A121" s="8">
        <v>8</v>
      </c>
      <c r="B121" s="8">
        <v>2</v>
      </c>
      <c r="C121" s="8" t="s">
        <v>1277</v>
      </c>
      <c r="D121" s="60" t="s">
        <v>2486</v>
      </c>
      <c r="G121" s="59"/>
    </row>
    <row r="122" spans="1:7" ht="15.75">
      <c r="A122" s="8">
        <v>8</v>
      </c>
      <c r="B122" s="8">
        <v>3</v>
      </c>
      <c r="C122" s="8" t="s">
        <v>1672</v>
      </c>
      <c r="D122" s="60" t="s">
        <v>2391</v>
      </c>
      <c r="G122" s="59"/>
    </row>
    <row r="123" spans="1:7" ht="15.75">
      <c r="A123" s="8">
        <v>8</v>
      </c>
      <c r="B123" s="8">
        <v>4</v>
      </c>
      <c r="C123" s="8" t="s">
        <v>1669</v>
      </c>
      <c r="D123" s="60" t="s">
        <v>2390</v>
      </c>
      <c r="G123" s="59"/>
    </row>
    <row r="124" spans="1:7" ht="15.75">
      <c r="A124" s="8">
        <v>8</v>
      </c>
      <c r="B124" s="8">
        <v>5</v>
      </c>
      <c r="C124" s="8" t="s">
        <v>1665</v>
      </c>
      <c r="D124" s="60" t="s">
        <v>2411</v>
      </c>
      <c r="E124" s="8" t="s">
        <v>527</v>
      </c>
      <c r="G124" s="59"/>
    </row>
    <row r="125" spans="1:7" ht="15.75">
      <c r="A125" s="8">
        <v>8</v>
      </c>
      <c r="B125" s="8">
        <v>6</v>
      </c>
      <c r="C125" s="8" t="s">
        <v>1674</v>
      </c>
      <c r="D125" s="60" t="s">
        <v>2486</v>
      </c>
      <c r="G125" s="59"/>
    </row>
    <row r="126" spans="1:7" ht="15.75">
      <c r="A126" s="8">
        <v>8</v>
      </c>
      <c r="B126" s="8">
        <v>7</v>
      </c>
      <c r="C126" s="8" t="s">
        <v>1278</v>
      </c>
      <c r="D126" s="60" t="s">
        <v>2486</v>
      </c>
      <c r="G126" s="59"/>
    </row>
    <row r="127" spans="1:7" ht="15.75">
      <c r="A127" s="8">
        <v>8</v>
      </c>
      <c r="B127" s="8">
        <v>8</v>
      </c>
      <c r="C127" s="8" t="s">
        <v>1411</v>
      </c>
      <c r="D127" s="60" t="s">
        <v>2486</v>
      </c>
      <c r="G127" s="59"/>
    </row>
    <row r="128" spans="1:7" ht="15.75">
      <c r="A128" s="8">
        <v>8</v>
      </c>
      <c r="B128" s="8">
        <v>9</v>
      </c>
      <c r="C128" s="8" t="s">
        <v>1280</v>
      </c>
      <c r="D128" s="60" t="s">
        <v>2486</v>
      </c>
      <c r="G128" s="59"/>
    </row>
    <row r="129" spans="1:7" ht="15.75">
      <c r="A129" s="8">
        <v>8</v>
      </c>
      <c r="B129" s="8">
        <v>10</v>
      </c>
      <c r="C129" s="12" t="s">
        <v>1673</v>
      </c>
      <c r="D129" s="60" t="s">
        <v>2392</v>
      </c>
      <c r="G129" s="59"/>
    </row>
    <row r="130" spans="1:7" ht="15.75">
      <c r="A130" s="8">
        <v>8</v>
      </c>
      <c r="B130" s="8">
        <v>11</v>
      </c>
      <c r="C130" s="8" t="s">
        <v>1670</v>
      </c>
      <c r="D130" s="60" t="s">
        <v>2486</v>
      </c>
      <c r="G130" s="59"/>
    </row>
    <row r="131" spans="1:7" ht="15.75">
      <c r="A131" s="8">
        <v>8</v>
      </c>
      <c r="B131" s="8">
        <v>12</v>
      </c>
      <c r="C131" s="8" t="s">
        <v>1880</v>
      </c>
      <c r="D131" s="10" t="s">
        <v>2384</v>
      </c>
      <c r="E131" s="8" t="s">
        <v>2397</v>
      </c>
      <c r="G131" s="59"/>
    </row>
    <row r="132" spans="1:7" ht="15.75">
      <c r="A132" s="8">
        <v>8</v>
      </c>
      <c r="B132" s="8">
        <v>13</v>
      </c>
      <c r="C132" s="8" t="s">
        <v>1564</v>
      </c>
      <c r="D132" s="60" t="s">
        <v>2486</v>
      </c>
      <c r="G132" s="59"/>
    </row>
    <row r="133" spans="1:7" ht="15.75">
      <c r="A133" s="8">
        <v>8</v>
      </c>
      <c r="B133" s="8">
        <v>14</v>
      </c>
      <c r="C133" s="8" t="s">
        <v>1659</v>
      </c>
      <c r="D133" s="60" t="s">
        <v>2486</v>
      </c>
      <c r="G133" s="59"/>
    </row>
    <row r="134" spans="1:7" ht="15.75">
      <c r="A134" s="8">
        <v>8</v>
      </c>
      <c r="B134" s="8">
        <v>15</v>
      </c>
      <c r="C134" s="12" t="s">
        <v>1564</v>
      </c>
      <c r="D134" s="60" t="s">
        <v>2393</v>
      </c>
      <c r="E134" s="8" t="s">
        <v>534</v>
      </c>
      <c r="G134" s="59"/>
    </row>
    <row r="135" spans="1:7" ht="16.5" thickBot="1">
      <c r="A135" s="41">
        <v>8</v>
      </c>
      <c r="B135" s="41">
        <v>16</v>
      </c>
      <c r="C135" s="41" t="s">
        <v>1671</v>
      </c>
      <c r="D135" s="41" t="s">
        <v>2486</v>
      </c>
      <c r="E135" s="41"/>
      <c r="G135" s="59"/>
    </row>
    <row r="136" spans="1:4" ht="15.75">
      <c r="A136" s="8">
        <v>9</v>
      </c>
      <c r="B136" s="8">
        <v>1</v>
      </c>
      <c r="C136" s="8" t="s">
        <v>1660</v>
      </c>
      <c r="D136" s="60" t="s">
        <v>2393</v>
      </c>
    </row>
    <row r="137" spans="1:4" ht="15.75">
      <c r="A137" s="8">
        <v>9</v>
      </c>
      <c r="B137" s="8">
        <v>2</v>
      </c>
      <c r="C137" s="8" t="s">
        <v>1277</v>
      </c>
      <c r="D137" s="60" t="s">
        <v>2486</v>
      </c>
    </row>
    <row r="138" spans="1:4" ht="15.75">
      <c r="A138" s="8">
        <v>9</v>
      </c>
      <c r="B138" s="8">
        <v>3</v>
      </c>
      <c r="C138" s="8" t="s">
        <v>1672</v>
      </c>
      <c r="D138" s="60" t="s">
        <v>2413</v>
      </c>
    </row>
    <row r="139" spans="1:4" ht="15.75">
      <c r="A139" s="8">
        <v>9</v>
      </c>
      <c r="B139" s="8">
        <v>4</v>
      </c>
      <c r="C139" s="8" t="s">
        <v>1669</v>
      </c>
      <c r="D139" s="60" t="s">
        <v>2486</v>
      </c>
    </row>
    <row r="140" spans="1:4" ht="15.75">
      <c r="A140" s="8">
        <v>9</v>
      </c>
      <c r="B140" s="8">
        <v>5</v>
      </c>
      <c r="C140" s="8" t="s">
        <v>1658</v>
      </c>
      <c r="D140" s="8" t="s">
        <v>2375</v>
      </c>
    </row>
    <row r="141" spans="1:4" ht="15.75">
      <c r="A141" s="8">
        <v>9</v>
      </c>
      <c r="B141" s="8">
        <v>6</v>
      </c>
      <c r="C141" s="8" t="s">
        <v>1674</v>
      </c>
      <c r="D141" s="60" t="s">
        <v>2486</v>
      </c>
    </row>
    <row r="142" spans="1:4" ht="15.75">
      <c r="A142" s="8">
        <v>9</v>
      </c>
      <c r="B142" s="8">
        <v>7</v>
      </c>
      <c r="C142" s="8" t="s">
        <v>1278</v>
      </c>
      <c r="D142" s="60" t="s">
        <v>2486</v>
      </c>
    </row>
    <row r="143" spans="1:4" ht="15.75">
      <c r="A143" s="8">
        <v>9</v>
      </c>
      <c r="B143" s="8">
        <v>8</v>
      </c>
      <c r="C143" s="8" t="s">
        <v>1411</v>
      </c>
      <c r="D143" s="60" t="s">
        <v>2393</v>
      </c>
    </row>
    <row r="144" spans="1:4" ht="15.75">
      <c r="A144" s="8">
        <v>9</v>
      </c>
      <c r="B144" s="8">
        <v>9</v>
      </c>
      <c r="C144" s="8" t="s">
        <v>1280</v>
      </c>
      <c r="D144" s="60" t="s">
        <v>2486</v>
      </c>
    </row>
    <row r="145" spans="1:4" ht="15.75">
      <c r="A145" s="8">
        <v>9</v>
      </c>
      <c r="B145" s="8">
        <v>10</v>
      </c>
      <c r="C145" s="12" t="s">
        <v>1673</v>
      </c>
      <c r="D145" s="60" t="s">
        <v>2393</v>
      </c>
    </row>
    <row r="146" spans="1:4" ht="15.75">
      <c r="A146" s="8">
        <v>9</v>
      </c>
      <c r="B146" s="8">
        <v>11</v>
      </c>
      <c r="C146" s="8" t="s">
        <v>1670</v>
      </c>
      <c r="D146" s="60" t="s">
        <v>2393</v>
      </c>
    </row>
    <row r="147" spans="1:5" ht="15.75">
      <c r="A147" s="8">
        <v>9</v>
      </c>
      <c r="B147" s="8">
        <v>12</v>
      </c>
      <c r="C147" s="8" t="s">
        <v>1880</v>
      </c>
      <c r="D147" s="10" t="s">
        <v>2385</v>
      </c>
      <c r="E147" s="8" t="s">
        <v>2397</v>
      </c>
    </row>
    <row r="148" spans="1:4" ht="15.75">
      <c r="A148" s="8">
        <v>9</v>
      </c>
      <c r="B148" s="8">
        <v>13</v>
      </c>
      <c r="C148" s="8" t="s">
        <v>1564</v>
      </c>
      <c r="D148" s="60" t="s">
        <v>2486</v>
      </c>
    </row>
    <row r="149" spans="1:4" ht="15.75">
      <c r="A149" s="8">
        <v>9</v>
      </c>
      <c r="B149" s="8">
        <v>14</v>
      </c>
      <c r="C149" s="8" t="s">
        <v>1659</v>
      </c>
      <c r="D149" s="60" t="s">
        <v>2486</v>
      </c>
    </row>
    <row r="150" spans="1:4" ht="15.75">
      <c r="A150" s="8">
        <v>9</v>
      </c>
      <c r="B150" s="8">
        <v>15</v>
      </c>
      <c r="C150" s="12" t="s">
        <v>1665</v>
      </c>
      <c r="D150" s="60" t="s">
        <v>2393</v>
      </c>
    </row>
    <row r="151" spans="1:5" ht="16.5" thickBot="1">
      <c r="A151" s="41">
        <v>9</v>
      </c>
      <c r="B151" s="41">
        <v>16</v>
      </c>
      <c r="C151" s="41" t="s">
        <v>1671</v>
      </c>
      <c r="D151" s="41" t="s">
        <v>2393</v>
      </c>
      <c r="E151" s="41"/>
    </row>
    <row r="152" spans="1:4" ht="15.75">
      <c r="A152" s="8">
        <v>10</v>
      </c>
      <c r="B152" s="8">
        <v>1</v>
      </c>
      <c r="C152" s="8" t="s">
        <v>1660</v>
      </c>
      <c r="D152" s="60" t="s">
        <v>2393</v>
      </c>
    </row>
    <row r="153" spans="1:4" ht="16.5" thickBot="1">
      <c r="A153" s="8">
        <v>10</v>
      </c>
      <c r="B153" s="8">
        <v>2</v>
      </c>
      <c r="C153" s="8" t="s">
        <v>1277</v>
      </c>
      <c r="D153" s="60" t="s">
        <v>2393</v>
      </c>
    </row>
    <row r="154" spans="1:4" ht="16.5" thickBot="1">
      <c r="A154" s="8">
        <v>10</v>
      </c>
      <c r="B154" s="8">
        <v>3</v>
      </c>
      <c r="C154" s="8" t="s">
        <v>1672</v>
      </c>
      <c r="D154" s="61" t="s">
        <v>2394</v>
      </c>
    </row>
    <row r="155" spans="1:4" ht="15.75">
      <c r="A155" s="8">
        <v>10</v>
      </c>
      <c r="B155" s="8">
        <v>4</v>
      </c>
      <c r="C155" s="8" t="s">
        <v>1669</v>
      </c>
      <c r="D155" s="60" t="s">
        <v>2393</v>
      </c>
    </row>
    <row r="156" spans="1:4" ht="15.75">
      <c r="A156" s="8">
        <v>10</v>
      </c>
      <c r="B156" s="8">
        <v>5</v>
      </c>
      <c r="C156" s="8" t="s">
        <v>1658</v>
      </c>
      <c r="D156" s="8" t="s">
        <v>2376</v>
      </c>
    </row>
    <row r="157" spans="1:4" ht="15.75">
      <c r="A157" s="8">
        <v>10</v>
      </c>
      <c r="B157" s="8">
        <v>6</v>
      </c>
      <c r="C157" s="8" t="s">
        <v>1674</v>
      </c>
      <c r="D157" s="60" t="s">
        <v>2393</v>
      </c>
    </row>
    <row r="158" spans="1:4" ht="15.75">
      <c r="A158" s="8">
        <v>10</v>
      </c>
      <c r="B158" s="8">
        <v>7</v>
      </c>
      <c r="C158" s="8" t="s">
        <v>1278</v>
      </c>
      <c r="D158" s="60" t="s">
        <v>2393</v>
      </c>
    </row>
    <row r="159" spans="1:4" ht="15.75">
      <c r="A159" s="8">
        <v>10</v>
      </c>
      <c r="B159" s="8">
        <v>8</v>
      </c>
      <c r="C159" s="8" t="s">
        <v>1411</v>
      </c>
      <c r="D159" s="60" t="s">
        <v>2393</v>
      </c>
    </row>
    <row r="160" spans="1:4" ht="15.75">
      <c r="A160" s="8">
        <v>10</v>
      </c>
      <c r="B160" s="8">
        <v>9</v>
      </c>
      <c r="C160" s="8" t="s">
        <v>1280</v>
      </c>
      <c r="D160" s="60" t="s">
        <v>2393</v>
      </c>
    </row>
    <row r="161" spans="1:4" ht="15.75">
      <c r="A161" s="8">
        <v>10</v>
      </c>
      <c r="B161" s="8">
        <v>10</v>
      </c>
      <c r="C161" s="12" t="s">
        <v>1673</v>
      </c>
      <c r="D161" s="60" t="s">
        <v>2393</v>
      </c>
    </row>
    <row r="162" spans="1:4" ht="15.75">
      <c r="A162" s="8">
        <v>10</v>
      </c>
      <c r="B162" s="8">
        <v>11</v>
      </c>
      <c r="C162" s="8" t="s">
        <v>1670</v>
      </c>
      <c r="D162" s="60" t="s">
        <v>2393</v>
      </c>
    </row>
    <row r="163" spans="1:5" ht="15.75">
      <c r="A163" s="8">
        <v>10</v>
      </c>
      <c r="B163" s="8">
        <v>12</v>
      </c>
      <c r="C163" s="8" t="s">
        <v>1659</v>
      </c>
      <c r="D163" s="60" t="s">
        <v>2393</v>
      </c>
      <c r="E163" s="8" t="s">
        <v>529</v>
      </c>
    </row>
    <row r="164" spans="1:4" ht="15.75">
      <c r="A164" s="8">
        <v>10</v>
      </c>
      <c r="B164" s="8">
        <v>13</v>
      </c>
      <c r="C164" s="8" t="s">
        <v>1564</v>
      </c>
      <c r="D164" s="60" t="s">
        <v>2393</v>
      </c>
    </row>
    <row r="165" spans="1:4" ht="15.75">
      <c r="A165" s="8">
        <v>10</v>
      </c>
      <c r="B165" s="8">
        <v>14</v>
      </c>
      <c r="C165" s="8" t="s">
        <v>1659</v>
      </c>
      <c r="D165" s="60" t="s">
        <v>2393</v>
      </c>
    </row>
    <row r="166" spans="1:4" ht="15.75">
      <c r="A166" s="8">
        <v>10</v>
      </c>
      <c r="B166" s="8">
        <v>15</v>
      </c>
      <c r="C166" s="12" t="s">
        <v>1665</v>
      </c>
      <c r="D166" s="60" t="s">
        <v>2393</v>
      </c>
    </row>
    <row r="167" spans="1:5" ht="16.5" thickBot="1">
      <c r="A167" s="41">
        <v>10</v>
      </c>
      <c r="B167" s="41">
        <v>16</v>
      </c>
      <c r="C167" s="41" t="s">
        <v>1671</v>
      </c>
      <c r="D167" s="41" t="s">
        <v>2393</v>
      </c>
      <c r="E167" s="41"/>
    </row>
    <row r="168" spans="1:4" ht="15.75">
      <c r="A168" s="8">
        <v>11</v>
      </c>
      <c r="B168" s="8">
        <v>1</v>
      </c>
      <c r="C168" s="8" t="s">
        <v>1660</v>
      </c>
      <c r="D168" s="60" t="s">
        <v>2393</v>
      </c>
    </row>
    <row r="169" spans="1:4" ht="15.75">
      <c r="A169" s="8">
        <v>11</v>
      </c>
      <c r="B169" s="8">
        <v>2</v>
      </c>
      <c r="C169" s="8" t="s">
        <v>1277</v>
      </c>
      <c r="D169" s="60" t="s">
        <v>2393</v>
      </c>
    </row>
    <row r="170" spans="1:4" ht="15.75">
      <c r="A170" s="8">
        <v>11</v>
      </c>
      <c r="B170" s="8">
        <v>3</v>
      </c>
      <c r="C170" s="8" t="s">
        <v>1672</v>
      </c>
      <c r="D170" s="60" t="s">
        <v>2395</v>
      </c>
    </row>
    <row r="171" spans="1:4" ht="15.75">
      <c r="A171" s="8">
        <v>11</v>
      </c>
      <c r="B171" s="8">
        <v>4</v>
      </c>
      <c r="C171" s="8" t="s">
        <v>1669</v>
      </c>
      <c r="D171" s="60" t="s">
        <v>2393</v>
      </c>
    </row>
    <row r="172" spans="1:4" ht="15.75">
      <c r="A172" s="8">
        <v>11</v>
      </c>
      <c r="B172" s="8">
        <v>5</v>
      </c>
      <c r="C172" s="8" t="s">
        <v>1658</v>
      </c>
      <c r="D172" s="8" t="s">
        <v>2377</v>
      </c>
    </row>
    <row r="173" spans="1:4" ht="15.75">
      <c r="A173" s="8">
        <v>11</v>
      </c>
      <c r="B173" s="8">
        <v>6</v>
      </c>
      <c r="C173" s="8" t="s">
        <v>1674</v>
      </c>
      <c r="D173" s="60" t="s">
        <v>2393</v>
      </c>
    </row>
    <row r="174" spans="1:4" ht="15.75">
      <c r="A174" s="8">
        <v>11</v>
      </c>
      <c r="B174" s="8">
        <v>7</v>
      </c>
      <c r="C174" s="8" t="s">
        <v>1278</v>
      </c>
      <c r="D174" s="60" t="s">
        <v>2393</v>
      </c>
    </row>
    <row r="175" spans="1:4" ht="15.75">
      <c r="A175" s="8">
        <v>11</v>
      </c>
      <c r="B175" s="8">
        <v>8</v>
      </c>
      <c r="C175" s="8" t="s">
        <v>1411</v>
      </c>
      <c r="D175" s="60" t="s">
        <v>2393</v>
      </c>
    </row>
    <row r="176" spans="1:4" ht="15.75">
      <c r="A176" s="8">
        <v>11</v>
      </c>
      <c r="B176" s="8">
        <v>9</v>
      </c>
      <c r="C176" s="8" t="s">
        <v>1280</v>
      </c>
      <c r="D176" s="60" t="s">
        <v>2393</v>
      </c>
    </row>
    <row r="177" spans="1:4" ht="15.75">
      <c r="A177" s="8">
        <v>11</v>
      </c>
      <c r="B177" s="8">
        <v>10</v>
      </c>
      <c r="C177" s="12" t="s">
        <v>1673</v>
      </c>
      <c r="D177" s="60" t="s">
        <v>2393</v>
      </c>
    </row>
    <row r="178" spans="1:4" ht="15.75">
      <c r="A178" s="8">
        <v>11</v>
      </c>
      <c r="B178" s="8">
        <v>11</v>
      </c>
      <c r="C178" s="8" t="s">
        <v>1670</v>
      </c>
      <c r="D178" s="60" t="s">
        <v>2393</v>
      </c>
    </row>
    <row r="179" spans="1:5" ht="15.75">
      <c r="A179" s="8">
        <v>11</v>
      </c>
      <c r="B179" s="8">
        <v>12</v>
      </c>
      <c r="C179" s="8" t="s">
        <v>1880</v>
      </c>
      <c r="D179" s="10" t="s">
        <v>2386</v>
      </c>
      <c r="E179" s="8" t="s">
        <v>2397</v>
      </c>
    </row>
    <row r="180" spans="1:4" ht="15.75">
      <c r="A180" s="8">
        <v>11</v>
      </c>
      <c r="B180" s="8">
        <v>13</v>
      </c>
      <c r="C180" s="8" t="s">
        <v>1564</v>
      </c>
      <c r="D180" s="60" t="s">
        <v>2393</v>
      </c>
    </row>
    <row r="181" spans="1:4" ht="15.75">
      <c r="A181" s="8">
        <v>11</v>
      </c>
      <c r="B181" s="8">
        <v>14</v>
      </c>
      <c r="C181" s="8" t="s">
        <v>1659</v>
      </c>
      <c r="D181" s="60" t="s">
        <v>2393</v>
      </c>
    </row>
    <row r="182" spans="1:4" ht="15.75">
      <c r="A182" s="8">
        <v>11</v>
      </c>
      <c r="B182" s="8">
        <v>15</v>
      </c>
      <c r="C182" s="12" t="s">
        <v>1665</v>
      </c>
      <c r="D182" s="60" t="s">
        <v>2393</v>
      </c>
    </row>
    <row r="183" spans="1:5" ht="16.5" thickBot="1">
      <c r="A183" s="41">
        <v>11</v>
      </c>
      <c r="B183" s="41">
        <v>16</v>
      </c>
      <c r="C183" s="41" t="s">
        <v>1671</v>
      </c>
      <c r="D183" s="41" t="s">
        <v>2393</v>
      </c>
      <c r="E183" s="41"/>
    </row>
    <row r="184" spans="1:4" ht="15.75">
      <c r="A184" s="8">
        <v>12</v>
      </c>
      <c r="B184" s="8">
        <v>1</v>
      </c>
      <c r="C184" s="8" t="s">
        <v>1660</v>
      </c>
      <c r="D184" s="60" t="s">
        <v>2393</v>
      </c>
    </row>
    <row r="185" spans="1:4" ht="15.75">
      <c r="A185" s="8">
        <v>12</v>
      </c>
      <c r="B185" s="8">
        <v>2</v>
      </c>
      <c r="C185" s="8" t="s">
        <v>1277</v>
      </c>
      <c r="D185" s="60" t="s">
        <v>2393</v>
      </c>
    </row>
    <row r="186" spans="1:4" ht="15.75">
      <c r="A186" s="8">
        <v>12</v>
      </c>
      <c r="B186" s="8">
        <v>3</v>
      </c>
      <c r="C186" s="8" t="s">
        <v>1672</v>
      </c>
      <c r="D186" s="60" t="s">
        <v>2396</v>
      </c>
    </row>
    <row r="187" spans="1:4" ht="15.75">
      <c r="A187" s="8">
        <v>12</v>
      </c>
      <c r="B187" s="8">
        <v>4</v>
      </c>
      <c r="C187" s="8" t="s">
        <v>1669</v>
      </c>
      <c r="D187" s="60" t="s">
        <v>2393</v>
      </c>
    </row>
    <row r="188" spans="1:4" ht="15.75">
      <c r="A188" s="8">
        <v>12</v>
      </c>
      <c r="B188" s="8">
        <v>5</v>
      </c>
      <c r="C188" s="8" t="s">
        <v>1658</v>
      </c>
      <c r="D188" s="60" t="s">
        <v>2393</v>
      </c>
    </row>
    <row r="189" spans="1:4" ht="15.75">
      <c r="A189" s="8">
        <v>12</v>
      </c>
      <c r="B189" s="8">
        <v>6</v>
      </c>
      <c r="C189" s="8" t="s">
        <v>1674</v>
      </c>
      <c r="D189" s="60" t="s">
        <v>2393</v>
      </c>
    </row>
    <row r="190" spans="1:4" ht="15.75">
      <c r="A190" s="8">
        <v>12</v>
      </c>
      <c r="B190" s="8">
        <v>7</v>
      </c>
      <c r="C190" s="8" t="s">
        <v>1278</v>
      </c>
      <c r="D190" s="60" t="s">
        <v>2393</v>
      </c>
    </row>
    <row r="191" spans="1:4" ht="15.75">
      <c r="A191" s="8">
        <v>12</v>
      </c>
      <c r="B191" s="8">
        <v>8</v>
      </c>
      <c r="C191" s="8" t="s">
        <v>1411</v>
      </c>
      <c r="D191" s="60" t="s">
        <v>2393</v>
      </c>
    </row>
    <row r="192" spans="1:4" ht="15.75">
      <c r="A192" s="8">
        <v>12</v>
      </c>
      <c r="B192" s="8">
        <v>9</v>
      </c>
      <c r="C192" s="8" t="s">
        <v>1280</v>
      </c>
      <c r="D192" s="60" t="s">
        <v>2393</v>
      </c>
    </row>
    <row r="193" spans="1:4" ht="15.75">
      <c r="A193" s="8">
        <v>12</v>
      </c>
      <c r="B193" s="8">
        <v>10</v>
      </c>
      <c r="C193" s="12" t="s">
        <v>1673</v>
      </c>
      <c r="D193" s="60" t="s">
        <v>2393</v>
      </c>
    </row>
    <row r="194" spans="1:4" ht="15.75">
      <c r="A194" s="8">
        <v>12</v>
      </c>
      <c r="B194" s="8">
        <v>11</v>
      </c>
      <c r="C194" s="8" t="s">
        <v>1670</v>
      </c>
      <c r="D194" s="60" t="s">
        <v>2393</v>
      </c>
    </row>
    <row r="195" spans="1:5" ht="15.75">
      <c r="A195" s="8">
        <v>12</v>
      </c>
      <c r="B195" s="8">
        <v>12</v>
      </c>
      <c r="C195" s="8" t="s">
        <v>1880</v>
      </c>
      <c r="D195" s="10" t="s">
        <v>2387</v>
      </c>
      <c r="E195" s="8" t="s">
        <v>2397</v>
      </c>
    </row>
    <row r="196" spans="1:4" ht="15.75">
      <c r="A196" s="8">
        <v>12</v>
      </c>
      <c r="B196" s="8">
        <v>13</v>
      </c>
      <c r="C196" s="8" t="s">
        <v>1564</v>
      </c>
      <c r="D196" s="60" t="s">
        <v>2393</v>
      </c>
    </row>
    <row r="197" spans="1:4" ht="15.75">
      <c r="A197" s="8">
        <v>12</v>
      </c>
      <c r="B197" s="8">
        <v>14</v>
      </c>
      <c r="C197" s="8" t="s">
        <v>1659</v>
      </c>
      <c r="D197" s="60" t="s">
        <v>2393</v>
      </c>
    </row>
    <row r="198" spans="1:4" ht="15.75">
      <c r="A198" s="8">
        <v>12</v>
      </c>
      <c r="B198" s="8">
        <v>15</v>
      </c>
      <c r="C198" s="12" t="s">
        <v>1665</v>
      </c>
      <c r="D198" s="60" t="s">
        <v>2393</v>
      </c>
    </row>
    <row r="199" spans="1:5" ht="15.75">
      <c r="A199" s="12">
        <v>12</v>
      </c>
      <c r="B199" s="12">
        <v>16</v>
      </c>
      <c r="C199" s="12" t="s">
        <v>1671</v>
      </c>
      <c r="D199" s="12" t="s">
        <v>2393</v>
      </c>
      <c r="E199" s="12"/>
    </row>
    <row r="200" spans="1:5" ht="15.75">
      <c r="A200" s="12"/>
      <c r="B200" s="12"/>
      <c r="C200" s="12"/>
      <c r="D200" s="6"/>
      <c r="E200" s="12"/>
    </row>
    <row r="201" spans="1:5" ht="15.75">
      <c r="A201" s="12"/>
      <c r="B201" s="12"/>
      <c r="C201" s="12"/>
      <c r="D201" s="6"/>
      <c r="E201" s="12"/>
    </row>
    <row r="202" spans="1:5" ht="15.75">
      <c r="A202" s="12"/>
      <c r="B202" s="12"/>
      <c r="C202" s="12"/>
      <c r="D202" s="6"/>
      <c r="E202" s="12"/>
    </row>
    <row r="203" spans="1:5" ht="15.75">
      <c r="A203" s="12"/>
      <c r="B203" s="12"/>
      <c r="C203" s="12"/>
      <c r="D203" s="6"/>
      <c r="E203" s="12"/>
    </row>
    <row r="204" spans="1:5" ht="15.75">
      <c r="A204" s="12"/>
      <c r="B204" s="12"/>
      <c r="C204" s="12"/>
      <c r="D204" s="6"/>
      <c r="E204" s="12"/>
    </row>
    <row r="205" spans="1:5" ht="15.75">
      <c r="A205" s="12"/>
      <c r="B205" s="12"/>
      <c r="C205" s="12"/>
      <c r="D205" s="6"/>
      <c r="E205" s="12"/>
    </row>
    <row r="206" spans="1:5" ht="15.75">
      <c r="A206" s="12"/>
      <c r="B206" s="12"/>
      <c r="C206" s="12"/>
      <c r="D206" s="6"/>
      <c r="E206" s="12"/>
    </row>
    <row r="207" spans="1:5" ht="15.75">
      <c r="A207" s="12"/>
      <c r="B207" s="12"/>
      <c r="C207" s="12"/>
      <c r="D207" s="6"/>
      <c r="E207" s="12"/>
    </row>
    <row r="208" spans="1:5" ht="15.75">
      <c r="A208" s="12"/>
      <c r="B208" s="12"/>
      <c r="C208" s="12"/>
      <c r="D208" s="6"/>
      <c r="E208" s="12"/>
    </row>
    <row r="209" spans="1:5" ht="15.75">
      <c r="A209" s="12"/>
      <c r="B209" s="12"/>
      <c r="C209" s="12"/>
      <c r="D209" s="6"/>
      <c r="E209" s="12"/>
    </row>
    <row r="210" spans="1:5" ht="15.75">
      <c r="A210" s="12"/>
      <c r="B210" s="12"/>
      <c r="C210" s="12"/>
      <c r="D210" s="6"/>
      <c r="E210" s="12"/>
    </row>
    <row r="211" spans="1:5" ht="15.75">
      <c r="A211" s="12"/>
      <c r="B211" s="12"/>
      <c r="C211" s="12"/>
      <c r="D211" s="6"/>
      <c r="E211" s="12"/>
    </row>
    <row r="212" spans="1:5" ht="15.75">
      <c r="A212" s="12"/>
      <c r="B212" s="12"/>
      <c r="C212" s="12"/>
      <c r="D212" s="6"/>
      <c r="E212" s="12"/>
    </row>
    <row r="213" spans="1:5" ht="15.75">
      <c r="A213" s="12"/>
      <c r="B213" s="12"/>
      <c r="C213" s="12"/>
      <c r="D213" s="6"/>
      <c r="E213" s="12"/>
    </row>
    <row r="214" spans="1:5" ht="15.75">
      <c r="A214" s="12"/>
      <c r="B214" s="12"/>
      <c r="C214" s="12"/>
      <c r="D214" s="6"/>
      <c r="E214" s="12"/>
    </row>
    <row r="215" spans="1:5" ht="15.75">
      <c r="A215" s="12"/>
      <c r="B215" s="12"/>
      <c r="C215" s="12"/>
      <c r="D215" s="6"/>
      <c r="E215" s="12"/>
    </row>
    <row r="216" spans="1:5" ht="15.75">
      <c r="A216" s="12"/>
      <c r="B216" s="12"/>
      <c r="C216" s="12"/>
      <c r="D216" s="6"/>
      <c r="E216" s="12"/>
    </row>
    <row r="217" spans="1:5" ht="15.75">
      <c r="A217" s="12"/>
      <c r="B217" s="12"/>
      <c r="C217" s="12"/>
      <c r="D217" s="6"/>
      <c r="E217" s="12"/>
    </row>
    <row r="218" spans="1:5" ht="15.75">
      <c r="A218" s="12"/>
      <c r="B218" s="12"/>
      <c r="C218" s="12"/>
      <c r="D218" s="6"/>
      <c r="E218" s="12"/>
    </row>
    <row r="219" spans="1:5" ht="15.75">
      <c r="A219" s="12"/>
      <c r="B219" s="12"/>
      <c r="C219" s="12"/>
      <c r="D219" s="6"/>
      <c r="E219" s="12"/>
    </row>
    <row r="220" spans="1:5" ht="15.75">
      <c r="A220" s="12"/>
      <c r="B220" s="12"/>
      <c r="C220" s="12"/>
      <c r="D220" s="6"/>
      <c r="E220" s="12"/>
    </row>
    <row r="221" spans="1:5" ht="15.75">
      <c r="A221" s="12"/>
      <c r="B221" s="12"/>
      <c r="C221" s="12"/>
      <c r="D221" s="6"/>
      <c r="E221" s="12"/>
    </row>
    <row r="222" spans="1:5" ht="15.75">
      <c r="A222" s="12"/>
      <c r="B222" s="12"/>
      <c r="C222" s="12"/>
      <c r="D222" s="6"/>
      <c r="E222" s="12"/>
    </row>
    <row r="223" spans="1:5" ht="15.75">
      <c r="A223" s="12"/>
      <c r="B223" s="12"/>
      <c r="C223" s="12"/>
      <c r="D223" s="6"/>
      <c r="E223" s="12"/>
    </row>
    <row r="224" spans="1:5" ht="15.75">
      <c r="A224" s="12"/>
      <c r="B224" s="12"/>
      <c r="C224" s="12"/>
      <c r="D224" s="6"/>
      <c r="E224" s="12"/>
    </row>
    <row r="225" spans="1:5" ht="15.75">
      <c r="A225" s="12"/>
      <c r="B225" s="12"/>
      <c r="C225" s="12"/>
      <c r="D225" s="6"/>
      <c r="E225" s="12"/>
    </row>
    <row r="226" spans="1:5" ht="15.75">
      <c r="A226" s="12"/>
      <c r="B226" s="12"/>
      <c r="C226" s="12"/>
      <c r="D226" s="6"/>
      <c r="E226" s="12"/>
    </row>
    <row r="227" spans="1:5" ht="15.75">
      <c r="A227" s="12"/>
      <c r="B227" s="12"/>
      <c r="C227" s="12"/>
      <c r="D227" s="6"/>
      <c r="E227" s="12"/>
    </row>
    <row r="228" spans="1:5" ht="15.75">
      <c r="A228" s="12"/>
      <c r="B228" s="12"/>
      <c r="C228" s="12"/>
      <c r="D228" s="6"/>
      <c r="E228" s="12"/>
    </row>
    <row r="229" spans="1:5" ht="15.75">
      <c r="A229" s="12"/>
      <c r="B229" s="12"/>
      <c r="C229" s="12"/>
      <c r="D229" s="6"/>
      <c r="E229" s="12"/>
    </row>
    <row r="230" spans="1:5" ht="15.75">
      <c r="A230" s="12"/>
      <c r="B230" s="12"/>
      <c r="C230" s="12"/>
      <c r="D230" s="6"/>
      <c r="E230" s="12"/>
    </row>
    <row r="231" spans="1:5" ht="15.75">
      <c r="A231" s="12"/>
      <c r="B231" s="12"/>
      <c r="C231" s="12"/>
      <c r="D231" s="6"/>
      <c r="E231" s="12"/>
    </row>
    <row r="232" spans="1:5" ht="15.75">
      <c r="A232" s="12"/>
      <c r="B232" s="12"/>
      <c r="C232" s="12"/>
      <c r="D232" s="6"/>
      <c r="E232" s="12"/>
    </row>
    <row r="233" spans="1:5" ht="15.75">
      <c r="A233" s="12"/>
      <c r="B233" s="12"/>
      <c r="C233" s="12"/>
      <c r="D233" s="6"/>
      <c r="E233" s="12"/>
    </row>
    <row r="234" spans="1:5" ht="15.75">
      <c r="A234" s="12"/>
      <c r="B234" s="12"/>
      <c r="C234" s="12"/>
      <c r="D234" s="6"/>
      <c r="E234" s="12"/>
    </row>
    <row r="235" spans="1:5" ht="15.75">
      <c r="A235" s="12"/>
      <c r="B235" s="12"/>
      <c r="C235" s="12"/>
      <c r="D235" s="6"/>
      <c r="E235" s="12"/>
    </row>
    <row r="236" spans="1:5" ht="15.75">
      <c r="A236" s="12"/>
      <c r="B236" s="12"/>
      <c r="C236" s="12"/>
      <c r="D236" s="6"/>
      <c r="E236" s="12"/>
    </row>
    <row r="237" spans="1:5" ht="15.75">
      <c r="A237" s="12"/>
      <c r="B237" s="12"/>
      <c r="C237" s="12"/>
      <c r="D237" s="6"/>
      <c r="E237" s="12"/>
    </row>
    <row r="238" spans="1:5" ht="15.75">
      <c r="A238" s="12"/>
      <c r="B238" s="12"/>
      <c r="C238" s="12"/>
      <c r="D238" s="6"/>
      <c r="E238" s="12"/>
    </row>
    <row r="239" spans="1:5" ht="15.75">
      <c r="A239" s="12"/>
      <c r="B239" s="12"/>
      <c r="C239" s="12"/>
      <c r="D239" s="6"/>
      <c r="E239" s="12"/>
    </row>
    <row r="240" spans="1:5" ht="15.75">
      <c r="A240" s="12"/>
      <c r="B240" s="12"/>
      <c r="C240" s="12"/>
      <c r="D240" s="6"/>
      <c r="E240" s="12"/>
    </row>
    <row r="241" spans="1:5" ht="15.75">
      <c r="A241" s="12"/>
      <c r="B241" s="12"/>
      <c r="C241" s="12"/>
      <c r="D241" s="6"/>
      <c r="E241" s="12"/>
    </row>
    <row r="242" spans="1:5" ht="15.75">
      <c r="A242" s="12"/>
      <c r="B242" s="12"/>
      <c r="C242" s="12"/>
      <c r="D242" s="6"/>
      <c r="E242" s="12"/>
    </row>
    <row r="243" spans="1:5" ht="15.75">
      <c r="A243" s="12"/>
      <c r="B243" s="12"/>
      <c r="C243" s="12"/>
      <c r="D243" s="6"/>
      <c r="E243" s="12"/>
    </row>
    <row r="244" spans="1:5" ht="15.75">
      <c r="A244" s="12"/>
      <c r="B244" s="12"/>
      <c r="C244" s="12"/>
      <c r="D244" s="6"/>
      <c r="E244" s="12"/>
    </row>
    <row r="245" spans="1:5" ht="15.75">
      <c r="A245" s="12"/>
      <c r="B245" s="12"/>
      <c r="C245" s="12"/>
      <c r="D245" s="6"/>
      <c r="E245" s="12"/>
    </row>
    <row r="246" spans="1:5" ht="15.75">
      <c r="A246" s="12"/>
      <c r="B246" s="12"/>
      <c r="C246" s="12"/>
      <c r="D246" s="6"/>
      <c r="E246" s="12"/>
    </row>
    <row r="247" spans="1:5" ht="15.75">
      <c r="A247" s="12"/>
      <c r="B247" s="12"/>
      <c r="C247" s="12"/>
      <c r="D247" s="6"/>
      <c r="E247" s="12"/>
    </row>
    <row r="248" spans="1:5" ht="15.75">
      <c r="A248" s="12"/>
      <c r="B248" s="12"/>
      <c r="C248" s="12"/>
      <c r="D248" s="6"/>
      <c r="E248" s="12"/>
    </row>
    <row r="249" spans="1:5" ht="15.75">
      <c r="A249" s="12"/>
      <c r="B249" s="12"/>
      <c r="C249" s="12"/>
      <c r="D249" s="6"/>
      <c r="E249" s="12"/>
    </row>
    <row r="250" spans="1:5" ht="15.75">
      <c r="A250" s="12"/>
      <c r="B250" s="12"/>
      <c r="C250" s="12"/>
      <c r="D250" s="6"/>
      <c r="E250" s="12"/>
    </row>
    <row r="251" spans="1:5" ht="15.75">
      <c r="A251" s="12"/>
      <c r="B251" s="12"/>
      <c r="C251" s="12"/>
      <c r="D251" s="6"/>
      <c r="E251" s="12"/>
    </row>
    <row r="252" spans="1:5" ht="15.75">
      <c r="A252" s="12"/>
      <c r="B252" s="12"/>
      <c r="C252" s="12"/>
      <c r="D252" s="6"/>
      <c r="E252" s="12"/>
    </row>
    <row r="253" spans="1:5" ht="15.75">
      <c r="A253" s="12"/>
      <c r="B253" s="12"/>
      <c r="C253" s="12"/>
      <c r="D253" s="6"/>
      <c r="E253" s="12"/>
    </row>
    <row r="254" spans="1:5" ht="15.75">
      <c r="A254" s="12"/>
      <c r="B254" s="12"/>
      <c r="C254" s="12"/>
      <c r="D254" s="6"/>
      <c r="E254" s="12"/>
    </row>
    <row r="255" spans="1:5" ht="15.75">
      <c r="A255" s="12"/>
      <c r="B255" s="12"/>
      <c r="C255" s="12"/>
      <c r="D255" s="6"/>
      <c r="E255" s="12"/>
    </row>
    <row r="256" spans="1:5" ht="15.75">
      <c r="A256" s="12"/>
      <c r="B256" s="12"/>
      <c r="C256" s="12"/>
      <c r="D256" s="6"/>
      <c r="E256" s="12"/>
    </row>
    <row r="257" spans="1:5" ht="15.75">
      <c r="A257" s="12"/>
      <c r="B257" s="12"/>
      <c r="C257" s="12"/>
      <c r="D257" s="6"/>
      <c r="E257" s="12"/>
    </row>
    <row r="258" spans="1:5" ht="15.75">
      <c r="A258" s="12"/>
      <c r="B258" s="12"/>
      <c r="C258" s="12"/>
      <c r="D258" s="6"/>
      <c r="E258" s="12"/>
    </row>
    <row r="259" spans="1:5" ht="15.75">
      <c r="A259" s="12"/>
      <c r="B259" s="12"/>
      <c r="C259" s="12"/>
      <c r="D259" s="6"/>
      <c r="E259" s="12"/>
    </row>
    <row r="260" spans="1:5" ht="15.75">
      <c r="A260" s="12"/>
      <c r="B260" s="12"/>
      <c r="C260" s="12"/>
      <c r="D260" s="6"/>
      <c r="E260" s="12"/>
    </row>
    <row r="261" spans="1:5" ht="15.75">
      <c r="A261" s="12"/>
      <c r="B261" s="12"/>
      <c r="C261" s="12"/>
      <c r="D261" s="6"/>
      <c r="E261" s="12"/>
    </row>
    <row r="262" spans="1:5" ht="15.75">
      <c r="A262" s="12"/>
      <c r="B262" s="12"/>
      <c r="C262" s="12"/>
      <c r="D262" s="6"/>
      <c r="E262" s="12"/>
    </row>
    <row r="263" spans="1:5" ht="15.75">
      <c r="A263" s="12"/>
      <c r="B263" s="12"/>
      <c r="C263" s="12"/>
      <c r="D263" s="6"/>
      <c r="E263" s="12"/>
    </row>
    <row r="264" spans="1:5" ht="15.75">
      <c r="A264" s="12"/>
      <c r="B264" s="12"/>
      <c r="C264" s="12"/>
      <c r="D264" s="6"/>
      <c r="E264" s="12"/>
    </row>
    <row r="265" spans="1:5" ht="15.75">
      <c r="A265" s="12"/>
      <c r="B265" s="12"/>
      <c r="C265" s="12"/>
      <c r="D265" s="6"/>
      <c r="E265" s="12"/>
    </row>
    <row r="266" spans="1:5" ht="15.75">
      <c r="A266" s="12"/>
      <c r="B266" s="12"/>
      <c r="C266" s="12"/>
      <c r="D266" s="6"/>
      <c r="E266" s="12"/>
    </row>
    <row r="267" spans="1:5" ht="15.75">
      <c r="A267" s="12"/>
      <c r="B267" s="12"/>
      <c r="C267" s="12"/>
      <c r="D267" s="6"/>
      <c r="E267" s="12"/>
    </row>
    <row r="268" spans="1:5" ht="15.75">
      <c r="A268" s="12"/>
      <c r="B268" s="12"/>
      <c r="C268" s="12"/>
      <c r="D268" s="6"/>
      <c r="E268" s="12"/>
    </row>
    <row r="269" spans="1:5" ht="15.75">
      <c r="A269" s="12"/>
      <c r="B269" s="12"/>
      <c r="C269" s="12"/>
      <c r="D269" s="6"/>
      <c r="E269" s="12"/>
    </row>
    <row r="270" spans="1:5" ht="15.75">
      <c r="A270" s="12"/>
      <c r="B270" s="12"/>
      <c r="C270" s="12"/>
      <c r="D270" s="6"/>
      <c r="E270" s="12"/>
    </row>
    <row r="271" spans="1:5" ht="15.75">
      <c r="A271" s="12"/>
      <c r="B271" s="12"/>
      <c r="C271" s="12"/>
      <c r="D271" s="6"/>
      <c r="E271" s="12"/>
    </row>
    <row r="272" spans="1:5" ht="15.75">
      <c r="A272" s="12"/>
      <c r="B272" s="12"/>
      <c r="C272" s="12"/>
      <c r="D272" s="6"/>
      <c r="E272" s="12"/>
    </row>
    <row r="273" spans="1:5" ht="15.75">
      <c r="A273" s="12"/>
      <c r="B273" s="12"/>
      <c r="C273" s="12"/>
      <c r="D273" s="6"/>
      <c r="E273" s="12"/>
    </row>
    <row r="274" spans="1:5" ht="15.75">
      <c r="A274" s="12"/>
      <c r="B274" s="12"/>
      <c r="C274" s="12"/>
      <c r="D274" s="6"/>
      <c r="E274" s="12"/>
    </row>
    <row r="275" spans="1:5" ht="15.75">
      <c r="A275" s="12"/>
      <c r="B275" s="12"/>
      <c r="C275" s="12"/>
      <c r="D275" s="6"/>
      <c r="E275" s="12"/>
    </row>
    <row r="276" spans="1:5" ht="15.75">
      <c r="A276" s="12"/>
      <c r="B276" s="12"/>
      <c r="C276" s="12"/>
      <c r="D276" s="6"/>
      <c r="E276" s="12"/>
    </row>
    <row r="277" spans="1:5" ht="15.75">
      <c r="A277" s="12"/>
      <c r="B277" s="12"/>
      <c r="C277" s="12"/>
      <c r="D277" s="6"/>
      <c r="E277" s="12"/>
    </row>
    <row r="278" spans="1:5" ht="15.75">
      <c r="A278" s="12"/>
      <c r="B278" s="12"/>
      <c r="C278" s="12"/>
      <c r="D278" s="6"/>
      <c r="E278" s="12"/>
    </row>
    <row r="279" spans="1:5" ht="15.75">
      <c r="A279" s="12"/>
      <c r="B279" s="12"/>
      <c r="C279" s="12"/>
      <c r="D279" s="6"/>
      <c r="E279" s="12"/>
    </row>
    <row r="280" spans="1:5" ht="15.75">
      <c r="A280" s="12"/>
      <c r="B280" s="12"/>
      <c r="C280" s="12"/>
      <c r="D280" s="6"/>
      <c r="E280" s="12"/>
    </row>
    <row r="281" spans="1:5" ht="15.75">
      <c r="A281" s="12"/>
      <c r="B281" s="12"/>
      <c r="C281" s="12"/>
      <c r="D281" s="6"/>
      <c r="E281" s="12"/>
    </row>
    <row r="282" spans="1:5" ht="15.75">
      <c r="A282" s="12"/>
      <c r="B282" s="12"/>
      <c r="C282" s="12"/>
      <c r="D282" s="6"/>
      <c r="E282" s="12"/>
    </row>
    <row r="283" spans="1:5" ht="15.75">
      <c r="A283" s="12"/>
      <c r="B283" s="12"/>
      <c r="C283" s="12"/>
      <c r="D283" s="6"/>
      <c r="E283" s="12"/>
    </row>
    <row r="284" spans="1:5" ht="15.75">
      <c r="A284" s="12"/>
      <c r="B284" s="12"/>
      <c r="C284" s="12"/>
      <c r="D284" s="6"/>
      <c r="E284" s="12"/>
    </row>
    <row r="285" spans="1:5" ht="15.75">
      <c r="A285" s="12"/>
      <c r="B285" s="12"/>
      <c r="C285" s="12"/>
      <c r="D285" s="6"/>
      <c r="E285" s="12"/>
    </row>
    <row r="286" spans="1:5" ht="15.75">
      <c r="A286" s="12"/>
      <c r="B286" s="12"/>
      <c r="C286" s="12"/>
      <c r="D286" s="6"/>
      <c r="E286" s="12"/>
    </row>
    <row r="287" spans="1:5" ht="15.75">
      <c r="A287" s="12"/>
      <c r="B287" s="12"/>
      <c r="C287" s="12"/>
      <c r="D287" s="6"/>
      <c r="E287" s="12"/>
    </row>
    <row r="288" spans="1:5" ht="15.75">
      <c r="A288" s="12"/>
      <c r="B288" s="12"/>
      <c r="C288" s="12"/>
      <c r="D288" s="6"/>
      <c r="E288" s="12"/>
    </row>
    <row r="289" spans="1:5" ht="15.75">
      <c r="A289" s="12"/>
      <c r="B289" s="12"/>
      <c r="C289" s="12"/>
      <c r="D289" s="6"/>
      <c r="E289" s="12"/>
    </row>
    <row r="290" spans="1:5" ht="15.75">
      <c r="A290" s="12"/>
      <c r="B290" s="12"/>
      <c r="C290" s="12"/>
      <c r="D290" s="6"/>
      <c r="E290" s="12"/>
    </row>
    <row r="291" spans="1:5" ht="15.75">
      <c r="A291" s="12"/>
      <c r="B291" s="12"/>
      <c r="C291" s="12"/>
      <c r="D291" s="6"/>
      <c r="E291" s="12"/>
    </row>
    <row r="292" spans="1:5" ht="15.75">
      <c r="A292" s="12"/>
      <c r="B292" s="12"/>
      <c r="C292" s="12"/>
      <c r="D292" s="6"/>
      <c r="E292" s="12"/>
    </row>
    <row r="293" spans="1:5" ht="15.75">
      <c r="A293" s="12"/>
      <c r="B293" s="12"/>
      <c r="C293" s="12"/>
      <c r="D293" s="6"/>
      <c r="E293" s="12"/>
    </row>
    <row r="294" spans="1:5" ht="15.75">
      <c r="A294" s="12"/>
      <c r="B294" s="12"/>
      <c r="C294" s="12"/>
      <c r="D294" s="6"/>
      <c r="E294" s="12"/>
    </row>
    <row r="295" spans="1:5" ht="15.75">
      <c r="A295" s="12"/>
      <c r="B295" s="12"/>
      <c r="C295" s="12"/>
      <c r="D295" s="6"/>
      <c r="E295" s="12"/>
    </row>
    <row r="296" spans="1:5" ht="15.75">
      <c r="A296" s="12"/>
      <c r="B296" s="12"/>
      <c r="C296" s="12"/>
      <c r="D296" s="6"/>
      <c r="E296" s="12"/>
    </row>
    <row r="297" spans="1:5" ht="15.75">
      <c r="A297" s="12"/>
      <c r="B297" s="12"/>
      <c r="C297" s="12"/>
      <c r="D297" s="6"/>
      <c r="E297" s="12"/>
    </row>
    <row r="298" spans="1:5" ht="15.75">
      <c r="A298" s="12"/>
      <c r="B298" s="12"/>
      <c r="C298" s="12"/>
      <c r="D298" s="6"/>
      <c r="E298" s="12"/>
    </row>
    <row r="299" spans="1:5" ht="15.75">
      <c r="A299" s="12"/>
      <c r="B299" s="12"/>
      <c r="C299" s="12"/>
      <c r="D299" s="6"/>
      <c r="E299" s="12"/>
    </row>
    <row r="300" spans="1:5" ht="15.75">
      <c r="A300" s="12"/>
      <c r="B300" s="12"/>
      <c r="C300" s="12"/>
      <c r="D300" s="6"/>
      <c r="E300" s="12"/>
    </row>
    <row r="301" spans="1:5" ht="15.75">
      <c r="A301" s="12"/>
      <c r="B301" s="12"/>
      <c r="C301" s="12"/>
      <c r="D301" s="6"/>
      <c r="E301" s="12"/>
    </row>
    <row r="302" spans="1:5" ht="15.75">
      <c r="A302" s="12"/>
      <c r="B302" s="12"/>
      <c r="C302" s="12"/>
      <c r="D302" s="6"/>
      <c r="E302" s="12"/>
    </row>
    <row r="303" spans="1:5" ht="15.75">
      <c r="A303" s="12"/>
      <c r="B303" s="12"/>
      <c r="C303" s="12"/>
      <c r="D303" s="6"/>
      <c r="E303" s="12"/>
    </row>
    <row r="304" spans="1:5" ht="15.75">
      <c r="A304" s="12"/>
      <c r="B304" s="12"/>
      <c r="C304" s="12"/>
      <c r="D304" s="6"/>
      <c r="E304" s="12"/>
    </row>
    <row r="305" spans="1:5" ht="15.75">
      <c r="A305" s="12"/>
      <c r="B305" s="12"/>
      <c r="C305" s="12"/>
      <c r="D305" s="6"/>
      <c r="E305" s="12"/>
    </row>
    <row r="306" spans="1:5" ht="15.75">
      <c r="A306" s="12"/>
      <c r="B306" s="12"/>
      <c r="C306" s="12"/>
      <c r="D306" s="6"/>
      <c r="E306" s="12"/>
    </row>
    <row r="307" spans="1:5" ht="15.75">
      <c r="A307" s="12"/>
      <c r="B307" s="12"/>
      <c r="C307" s="12"/>
      <c r="D307" s="6"/>
      <c r="E307" s="12"/>
    </row>
    <row r="308" spans="1:5" ht="15.75">
      <c r="A308" s="12"/>
      <c r="B308" s="12"/>
      <c r="C308" s="12"/>
      <c r="D308" s="6"/>
      <c r="E308" s="12"/>
    </row>
    <row r="309" spans="1:5" ht="15.75">
      <c r="A309" s="12"/>
      <c r="B309" s="12"/>
      <c r="C309" s="12"/>
      <c r="D309" s="6"/>
      <c r="E309" s="12"/>
    </row>
    <row r="310" spans="1:5" ht="15.75">
      <c r="A310" s="12"/>
      <c r="B310" s="12"/>
      <c r="C310" s="12"/>
      <c r="D310" s="6"/>
      <c r="E310" s="12"/>
    </row>
    <row r="311" spans="1:5" ht="15.75">
      <c r="A311" s="12"/>
      <c r="B311" s="12"/>
      <c r="C311" s="12"/>
      <c r="D311" s="6"/>
      <c r="E311" s="12"/>
    </row>
    <row r="312" spans="1:5" ht="15.75">
      <c r="A312" s="12"/>
      <c r="B312" s="12"/>
      <c r="C312" s="12"/>
      <c r="D312" s="6"/>
      <c r="E312" s="12"/>
    </row>
    <row r="313" spans="1:5" ht="15.75">
      <c r="A313" s="12"/>
      <c r="B313" s="12"/>
      <c r="C313" s="12"/>
      <c r="D313" s="6"/>
      <c r="E313" s="12"/>
    </row>
    <row r="314" spans="1:5" ht="15.75">
      <c r="A314" s="12"/>
      <c r="B314" s="12"/>
      <c r="C314" s="12"/>
      <c r="D314" s="6"/>
      <c r="E314" s="12"/>
    </row>
    <row r="315" spans="1:5" ht="15.75">
      <c r="A315" s="12"/>
      <c r="B315" s="12"/>
      <c r="C315" s="12"/>
      <c r="D315" s="6"/>
      <c r="E315" s="12"/>
    </row>
    <row r="316" spans="1:5" ht="15.75">
      <c r="A316" s="12"/>
      <c r="B316" s="12"/>
      <c r="C316" s="12"/>
      <c r="D316" s="6"/>
      <c r="E316" s="12"/>
    </row>
    <row r="317" spans="1:5" ht="15.75">
      <c r="A317" s="12"/>
      <c r="B317" s="12"/>
      <c r="C317" s="12"/>
      <c r="D317" s="6"/>
      <c r="E317" s="12"/>
    </row>
    <row r="318" spans="1:5" ht="15.75">
      <c r="A318" s="12"/>
      <c r="B318" s="12"/>
      <c r="C318" s="12"/>
      <c r="D318" s="6"/>
      <c r="E318" s="12"/>
    </row>
    <row r="319" spans="1:5" ht="15.75">
      <c r="A319" s="12"/>
      <c r="B319" s="12"/>
      <c r="C319" s="12"/>
      <c r="D319" s="6"/>
      <c r="E319" s="12"/>
    </row>
    <row r="320" spans="1:5" ht="15.75">
      <c r="A320" s="12"/>
      <c r="B320" s="12"/>
      <c r="C320" s="12"/>
      <c r="D320" s="6"/>
      <c r="E320" s="12"/>
    </row>
    <row r="321" spans="1:5" ht="15.75">
      <c r="A321" s="12"/>
      <c r="B321" s="12"/>
      <c r="C321" s="12"/>
      <c r="D321" s="6"/>
      <c r="E321" s="12"/>
    </row>
    <row r="322" spans="1:5" ht="15.75">
      <c r="A322" s="12"/>
      <c r="B322" s="12"/>
      <c r="C322" s="12"/>
      <c r="D322" s="6"/>
      <c r="E322" s="12"/>
    </row>
    <row r="323" spans="1:5" ht="15.75">
      <c r="A323" s="12"/>
      <c r="B323" s="12"/>
      <c r="C323" s="12"/>
      <c r="D323" s="6"/>
      <c r="E323" s="12"/>
    </row>
    <row r="324" spans="1:5" ht="15.75">
      <c r="A324" s="12"/>
      <c r="B324" s="12"/>
      <c r="C324" s="12"/>
      <c r="D324" s="6"/>
      <c r="E324" s="12"/>
    </row>
    <row r="325" spans="1:5" ht="15.75">
      <c r="A325" s="12"/>
      <c r="B325" s="12"/>
      <c r="C325" s="12"/>
      <c r="D325" s="6"/>
      <c r="E325" s="12"/>
    </row>
    <row r="326" spans="1:5" ht="15.75">
      <c r="A326" s="12"/>
      <c r="B326" s="12"/>
      <c r="C326" s="12"/>
      <c r="D326" s="6"/>
      <c r="E326" s="12"/>
    </row>
    <row r="327" spans="1:5" ht="15.75">
      <c r="A327" s="12"/>
      <c r="B327" s="12"/>
      <c r="C327" s="12"/>
      <c r="D327" s="6"/>
      <c r="E327" s="12"/>
    </row>
    <row r="328" spans="1:5" ht="15.75">
      <c r="A328" s="12"/>
      <c r="B328" s="12"/>
      <c r="C328" s="12"/>
      <c r="D328" s="6"/>
      <c r="E328" s="12"/>
    </row>
    <row r="329" spans="1:5" ht="15.75">
      <c r="A329" s="12"/>
      <c r="B329" s="12"/>
      <c r="C329" s="12"/>
      <c r="D329" s="6"/>
      <c r="E329" s="12"/>
    </row>
    <row r="330" spans="1:5" ht="15.75">
      <c r="A330" s="12"/>
      <c r="B330" s="12"/>
      <c r="C330" s="12"/>
      <c r="D330" s="6"/>
      <c r="E330" s="12"/>
    </row>
    <row r="331" spans="1:5" ht="15.75">
      <c r="A331" s="12"/>
      <c r="B331" s="12"/>
      <c r="C331" s="12"/>
      <c r="D331" s="6"/>
      <c r="E331" s="12"/>
    </row>
    <row r="332" spans="1:5" ht="15.75">
      <c r="A332" s="12"/>
      <c r="B332" s="12"/>
      <c r="C332" s="12"/>
      <c r="D332" s="6"/>
      <c r="E332" s="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2"/>
  <sheetViews>
    <sheetView zoomScalePageLayoutView="0" workbookViewId="0" topLeftCell="A1">
      <selection activeCell="B15" sqref="B15:B16"/>
    </sheetView>
  </sheetViews>
  <sheetFormatPr defaultColWidth="9.140625" defaultRowHeight="12.75"/>
  <cols>
    <col min="1" max="1" width="17.00390625" style="0" customWidth="1"/>
    <col min="2" max="2" width="23.57421875" style="0" customWidth="1"/>
    <col min="4" max="4" width="12.421875" style="0" customWidth="1"/>
    <col min="5" max="5" width="29.57421875" style="126" customWidth="1"/>
  </cols>
  <sheetData>
    <row r="1" spans="1:5" ht="12.75">
      <c r="A1" s="73" t="s">
        <v>882</v>
      </c>
      <c r="B1" s="73" t="s">
        <v>881</v>
      </c>
      <c r="C1" s="73" t="s">
        <v>1647</v>
      </c>
      <c r="D1" s="73" t="s">
        <v>1533</v>
      </c>
      <c r="E1" s="127" t="s">
        <v>1534</v>
      </c>
    </row>
    <row r="2" spans="1:5" ht="15.75">
      <c r="A2" t="s">
        <v>880</v>
      </c>
      <c r="B2" t="s">
        <v>879</v>
      </c>
      <c r="C2" t="s">
        <v>878</v>
      </c>
      <c r="E2" s="125" t="s">
        <v>72</v>
      </c>
    </row>
    <row r="3" spans="1:5" ht="15.75">
      <c r="A3" t="s">
        <v>877</v>
      </c>
      <c r="B3" t="s">
        <v>665</v>
      </c>
      <c r="C3" t="s">
        <v>439</v>
      </c>
      <c r="D3" t="s">
        <v>73</v>
      </c>
      <c r="E3" s="125" t="s">
        <v>1674</v>
      </c>
    </row>
    <row r="4" spans="1:5" ht="15.75">
      <c r="A4" t="s">
        <v>74</v>
      </c>
      <c r="B4" t="s">
        <v>75</v>
      </c>
      <c r="C4" t="s">
        <v>418</v>
      </c>
      <c r="D4" t="s">
        <v>76</v>
      </c>
      <c r="E4" s="125" t="s">
        <v>46</v>
      </c>
    </row>
    <row r="5" spans="1:5" ht="15.75">
      <c r="A5" t="s">
        <v>876</v>
      </c>
      <c r="B5" t="s">
        <v>875</v>
      </c>
      <c r="E5" s="125" t="s">
        <v>46</v>
      </c>
    </row>
    <row r="6" spans="1:5" ht="15.75">
      <c r="A6" t="s">
        <v>874</v>
      </c>
      <c r="B6" t="s">
        <v>873</v>
      </c>
      <c r="C6" t="s">
        <v>402</v>
      </c>
      <c r="D6" t="s">
        <v>77</v>
      </c>
      <c r="E6" s="125" t="s">
        <v>1658</v>
      </c>
    </row>
    <row r="7" spans="1:5" ht="15.75">
      <c r="A7" t="s">
        <v>872</v>
      </c>
      <c r="B7" t="s">
        <v>871</v>
      </c>
      <c r="C7" t="s">
        <v>870</v>
      </c>
      <c r="E7" s="125" t="s">
        <v>72</v>
      </c>
    </row>
    <row r="8" spans="1:5" ht="15.75">
      <c r="A8" t="s">
        <v>78</v>
      </c>
      <c r="B8" t="s">
        <v>745</v>
      </c>
      <c r="C8" t="s">
        <v>398</v>
      </c>
      <c r="D8" t="s">
        <v>79</v>
      </c>
      <c r="E8" s="125" t="s">
        <v>1673</v>
      </c>
    </row>
    <row r="9" spans="1:5" ht="15.75">
      <c r="A9" t="s">
        <v>80</v>
      </c>
      <c r="B9" t="s">
        <v>81</v>
      </c>
      <c r="C9" t="s">
        <v>445</v>
      </c>
      <c r="D9" t="s">
        <v>73</v>
      </c>
      <c r="E9" s="125" t="s">
        <v>1670</v>
      </c>
    </row>
    <row r="10" spans="1:5" ht="15.75">
      <c r="A10" t="s">
        <v>869</v>
      </c>
      <c r="B10" t="s">
        <v>868</v>
      </c>
      <c r="C10" t="s">
        <v>468</v>
      </c>
      <c r="D10" t="s">
        <v>82</v>
      </c>
      <c r="E10" s="125" t="s">
        <v>2472</v>
      </c>
    </row>
    <row r="11" spans="1:5" ht="15.75">
      <c r="A11" t="s">
        <v>83</v>
      </c>
      <c r="B11" t="s">
        <v>404</v>
      </c>
      <c r="C11" t="s">
        <v>402</v>
      </c>
      <c r="D11" t="s">
        <v>84</v>
      </c>
      <c r="E11" s="125" t="s">
        <v>1658</v>
      </c>
    </row>
    <row r="12" spans="1:5" ht="15.75">
      <c r="A12" t="s">
        <v>867</v>
      </c>
      <c r="B12" t="s">
        <v>866</v>
      </c>
      <c r="C12" t="s">
        <v>412</v>
      </c>
      <c r="D12" t="s">
        <v>85</v>
      </c>
      <c r="E12" s="125" t="s">
        <v>2513</v>
      </c>
    </row>
    <row r="13" spans="1:5" ht="15.75">
      <c r="A13" t="s">
        <v>865</v>
      </c>
      <c r="B13" t="s">
        <v>864</v>
      </c>
      <c r="C13" t="s">
        <v>429</v>
      </c>
      <c r="D13" t="s">
        <v>86</v>
      </c>
      <c r="E13" s="125" t="s">
        <v>72</v>
      </c>
    </row>
    <row r="14" spans="1:5" ht="15.75">
      <c r="A14" t="s">
        <v>863</v>
      </c>
      <c r="B14" t="s">
        <v>862</v>
      </c>
      <c r="C14" t="s">
        <v>445</v>
      </c>
      <c r="D14" t="s">
        <v>87</v>
      </c>
      <c r="E14" s="125" t="s">
        <v>1661</v>
      </c>
    </row>
    <row r="15" spans="1:5" ht="15.75">
      <c r="A15" t="s">
        <v>88</v>
      </c>
      <c r="B15" t="s">
        <v>89</v>
      </c>
      <c r="C15" t="s">
        <v>439</v>
      </c>
      <c r="D15" t="s">
        <v>90</v>
      </c>
      <c r="E15" s="125" t="s">
        <v>1674</v>
      </c>
    </row>
    <row r="16" spans="1:5" ht="15.75">
      <c r="A16" t="s">
        <v>861</v>
      </c>
      <c r="B16" t="s">
        <v>860</v>
      </c>
      <c r="C16" t="s">
        <v>420</v>
      </c>
      <c r="D16" t="s">
        <v>91</v>
      </c>
      <c r="E16" s="125" t="s">
        <v>1673</v>
      </c>
    </row>
    <row r="17" spans="1:5" ht="15.75">
      <c r="A17" t="s">
        <v>859</v>
      </c>
      <c r="B17" t="s">
        <v>663</v>
      </c>
      <c r="C17" t="s">
        <v>445</v>
      </c>
      <c r="D17" t="s">
        <v>82</v>
      </c>
      <c r="E17" s="125" t="s">
        <v>2472</v>
      </c>
    </row>
    <row r="18" spans="1:5" ht="15.75">
      <c r="A18" t="s">
        <v>859</v>
      </c>
      <c r="B18" t="s">
        <v>467</v>
      </c>
      <c r="C18" t="s">
        <v>420</v>
      </c>
      <c r="D18" t="s">
        <v>92</v>
      </c>
      <c r="E18" s="125" t="s">
        <v>1665</v>
      </c>
    </row>
    <row r="19" spans="1:5" ht="15.75">
      <c r="A19" t="s">
        <v>858</v>
      </c>
      <c r="B19" t="s">
        <v>415</v>
      </c>
      <c r="C19" t="s">
        <v>420</v>
      </c>
      <c r="E19" s="125" t="s">
        <v>1661</v>
      </c>
    </row>
    <row r="20" spans="1:5" ht="15.75">
      <c r="A20" t="s">
        <v>93</v>
      </c>
      <c r="B20" t="s">
        <v>94</v>
      </c>
      <c r="C20" t="s">
        <v>398</v>
      </c>
      <c r="D20" t="s">
        <v>90</v>
      </c>
      <c r="E20" s="125" t="s">
        <v>1658</v>
      </c>
    </row>
    <row r="21" spans="1:5" ht="15.75">
      <c r="A21" t="s">
        <v>95</v>
      </c>
      <c r="B21" t="s">
        <v>662</v>
      </c>
      <c r="C21" t="s">
        <v>445</v>
      </c>
      <c r="D21" t="s">
        <v>96</v>
      </c>
      <c r="E21" s="125" t="s">
        <v>928</v>
      </c>
    </row>
    <row r="22" spans="1:5" ht="15.75">
      <c r="A22" t="s">
        <v>857</v>
      </c>
      <c r="B22" t="s">
        <v>856</v>
      </c>
      <c r="E22" s="125" t="s">
        <v>1673</v>
      </c>
    </row>
    <row r="23" spans="1:5" ht="15.75">
      <c r="A23" t="s">
        <v>855</v>
      </c>
      <c r="B23" t="s">
        <v>413</v>
      </c>
      <c r="C23" t="s">
        <v>439</v>
      </c>
      <c r="D23" t="s">
        <v>84</v>
      </c>
      <c r="E23" s="125" t="s">
        <v>46</v>
      </c>
    </row>
    <row r="24" spans="1:5" ht="15.75">
      <c r="A24" t="s">
        <v>854</v>
      </c>
      <c r="B24" t="s">
        <v>430</v>
      </c>
      <c r="C24" t="s">
        <v>412</v>
      </c>
      <c r="D24" t="s">
        <v>77</v>
      </c>
      <c r="E24" s="125" t="s">
        <v>2472</v>
      </c>
    </row>
    <row r="25" spans="1:5" ht="15.75">
      <c r="A25" t="s">
        <v>853</v>
      </c>
      <c r="B25" t="s">
        <v>403</v>
      </c>
      <c r="C25" t="s">
        <v>468</v>
      </c>
      <c r="D25" t="s">
        <v>92</v>
      </c>
      <c r="E25" s="125" t="s">
        <v>2513</v>
      </c>
    </row>
    <row r="26" spans="1:5" ht="15.75">
      <c r="A26" t="s">
        <v>852</v>
      </c>
      <c r="B26" t="s">
        <v>851</v>
      </c>
      <c r="C26" t="s">
        <v>412</v>
      </c>
      <c r="D26" t="s">
        <v>97</v>
      </c>
      <c r="E26" s="125" t="s">
        <v>1562</v>
      </c>
    </row>
    <row r="27" spans="1:5" ht="15.75">
      <c r="A27" t="s">
        <v>850</v>
      </c>
      <c r="B27" t="s">
        <v>849</v>
      </c>
      <c r="C27" t="s">
        <v>412</v>
      </c>
      <c r="D27" t="s">
        <v>85</v>
      </c>
      <c r="E27" s="125" t="s">
        <v>1661</v>
      </c>
    </row>
    <row r="28" spans="1:5" ht="15.75">
      <c r="A28" t="s">
        <v>848</v>
      </c>
      <c r="B28" t="s">
        <v>847</v>
      </c>
      <c r="C28" t="s">
        <v>402</v>
      </c>
      <c r="D28" t="s">
        <v>91</v>
      </c>
      <c r="E28" s="125" t="s">
        <v>1673</v>
      </c>
    </row>
    <row r="29" spans="1:5" ht="15.75">
      <c r="A29" t="s">
        <v>98</v>
      </c>
      <c r="B29" t="s">
        <v>741</v>
      </c>
      <c r="C29" t="s">
        <v>445</v>
      </c>
      <c r="D29" t="s">
        <v>86</v>
      </c>
      <c r="E29" s="125" t="s">
        <v>1665</v>
      </c>
    </row>
    <row r="30" spans="1:5" ht="15.75">
      <c r="A30" t="s">
        <v>846</v>
      </c>
      <c r="B30" t="s">
        <v>845</v>
      </c>
      <c r="C30" t="s">
        <v>408</v>
      </c>
      <c r="D30" t="s">
        <v>99</v>
      </c>
      <c r="E30" s="125" t="s">
        <v>1674</v>
      </c>
    </row>
    <row r="31" spans="1:5" ht="15.75">
      <c r="A31" t="s">
        <v>100</v>
      </c>
      <c r="B31" t="s">
        <v>101</v>
      </c>
      <c r="C31" t="s">
        <v>412</v>
      </c>
      <c r="D31" t="s">
        <v>86</v>
      </c>
      <c r="E31" s="125" t="s">
        <v>984</v>
      </c>
    </row>
    <row r="32" spans="1:5" ht="15.75">
      <c r="A32" t="s">
        <v>844</v>
      </c>
      <c r="B32" t="s">
        <v>843</v>
      </c>
      <c r="C32" t="s">
        <v>429</v>
      </c>
      <c r="D32" t="s">
        <v>96</v>
      </c>
      <c r="E32" s="125" t="s">
        <v>2513</v>
      </c>
    </row>
    <row r="33" spans="1:5" ht="15.75">
      <c r="A33" t="s">
        <v>842</v>
      </c>
      <c r="B33" t="s">
        <v>421</v>
      </c>
      <c r="C33" t="s">
        <v>445</v>
      </c>
      <c r="D33" t="s">
        <v>82</v>
      </c>
      <c r="E33" s="125" t="s">
        <v>1674</v>
      </c>
    </row>
    <row r="34" spans="1:5" ht="15.75">
      <c r="A34" t="s">
        <v>750</v>
      </c>
      <c r="B34" t="s">
        <v>102</v>
      </c>
      <c r="C34" t="s">
        <v>402</v>
      </c>
      <c r="D34" t="s">
        <v>96</v>
      </c>
      <c r="E34" s="125" t="s">
        <v>2148</v>
      </c>
    </row>
    <row r="35" spans="1:5" ht="15.75">
      <c r="A35" t="s">
        <v>750</v>
      </c>
      <c r="B35" t="s">
        <v>103</v>
      </c>
      <c r="C35" t="s">
        <v>445</v>
      </c>
      <c r="D35" t="s">
        <v>104</v>
      </c>
      <c r="E35" s="125" t="s">
        <v>984</v>
      </c>
    </row>
    <row r="36" spans="1:5" ht="15.75">
      <c r="A36" t="s">
        <v>841</v>
      </c>
      <c r="B36" t="s">
        <v>760</v>
      </c>
      <c r="C36" t="s">
        <v>412</v>
      </c>
      <c r="D36" t="s">
        <v>82</v>
      </c>
      <c r="E36" s="125" t="s">
        <v>984</v>
      </c>
    </row>
    <row r="37" spans="1:5" ht="15.75">
      <c r="A37" t="s">
        <v>840</v>
      </c>
      <c r="B37" t="s">
        <v>839</v>
      </c>
      <c r="C37" t="s">
        <v>420</v>
      </c>
      <c r="D37" t="s">
        <v>105</v>
      </c>
      <c r="E37" s="125" t="s">
        <v>1661</v>
      </c>
    </row>
    <row r="38" spans="1:5" ht="15.75">
      <c r="A38" t="s">
        <v>838</v>
      </c>
      <c r="B38" t="s">
        <v>837</v>
      </c>
      <c r="C38" t="s">
        <v>412</v>
      </c>
      <c r="D38" t="s">
        <v>99</v>
      </c>
      <c r="E38" s="125" t="s">
        <v>2148</v>
      </c>
    </row>
    <row r="39" spans="1:5" ht="15.75">
      <c r="A39" t="s">
        <v>838</v>
      </c>
      <c r="B39" t="s">
        <v>483</v>
      </c>
      <c r="C39" t="s">
        <v>412</v>
      </c>
      <c r="D39" t="s">
        <v>106</v>
      </c>
      <c r="E39" s="125" t="s">
        <v>1670</v>
      </c>
    </row>
    <row r="40" spans="1:5" ht="15.75">
      <c r="A40" t="s">
        <v>107</v>
      </c>
      <c r="B40" t="s">
        <v>108</v>
      </c>
      <c r="C40" t="s">
        <v>402</v>
      </c>
      <c r="D40" t="s">
        <v>105</v>
      </c>
      <c r="E40" s="125" t="s">
        <v>928</v>
      </c>
    </row>
    <row r="41" spans="1:5" ht="15.75">
      <c r="A41" t="s">
        <v>109</v>
      </c>
      <c r="B41" t="s">
        <v>421</v>
      </c>
      <c r="C41" t="s">
        <v>412</v>
      </c>
      <c r="D41" t="s">
        <v>110</v>
      </c>
      <c r="E41" s="125" t="s">
        <v>1562</v>
      </c>
    </row>
    <row r="42" spans="1:5" ht="15.75">
      <c r="A42" t="s">
        <v>836</v>
      </c>
      <c r="B42" t="s">
        <v>835</v>
      </c>
      <c r="E42" s="125" t="s">
        <v>1674</v>
      </c>
    </row>
    <row r="43" spans="1:5" ht="15.75">
      <c r="A43" t="s">
        <v>834</v>
      </c>
      <c r="B43" t="s">
        <v>404</v>
      </c>
      <c r="C43" t="s">
        <v>420</v>
      </c>
      <c r="D43" t="s">
        <v>111</v>
      </c>
      <c r="E43" s="125" t="s">
        <v>2472</v>
      </c>
    </row>
    <row r="44" spans="1:5" ht="15.75">
      <c r="A44" t="s">
        <v>833</v>
      </c>
      <c r="B44" t="s">
        <v>832</v>
      </c>
      <c r="C44" t="s">
        <v>402</v>
      </c>
      <c r="D44" t="s">
        <v>112</v>
      </c>
      <c r="E44" s="125" t="s">
        <v>984</v>
      </c>
    </row>
    <row r="45" spans="1:5" ht="15.75">
      <c r="A45" t="s">
        <v>831</v>
      </c>
      <c r="B45" t="s">
        <v>404</v>
      </c>
      <c r="C45" t="s">
        <v>468</v>
      </c>
      <c r="D45" t="s">
        <v>82</v>
      </c>
      <c r="E45" s="125" t="s">
        <v>46</v>
      </c>
    </row>
    <row r="46" spans="1:5" ht="15.75">
      <c r="A46" t="s">
        <v>831</v>
      </c>
      <c r="B46" t="s">
        <v>404</v>
      </c>
      <c r="C46" t="s">
        <v>468</v>
      </c>
      <c r="D46" t="s">
        <v>113</v>
      </c>
      <c r="E46" s="125" t="s">
        <v>1562</v>
      </c>
    </row>
    <row r="47" spans="1:5" ht="15.75">
      <c r="A47" t="s">
        <v>114</v>
      </c>
      <c r="B47" t="s">
        <v>415</v>
      </c>
      <c r="C47" t="s">
        <v>429</v>
      </c>
      <c r="D47" t="s">
        <v>76</v>
      </c>
      <c r="E47" s="125" t="s">
        <v>1673</v>
      </c>
    </row>
    <row r="48" spans="1:5" ht="15.75">
      <c r="A48" t="s">
        <v>830</v>
      </c>
      <c r="B48" t="s">
        <v>829</v>
      </c>
      <c r="C48" t="s">
        <v>412</v>
      </c>
      <c r="D48" t="s">
        <v>110</v>
      </c>
      <c r="E48" s="125" t="s">
        <v>1674</v>
      </c>
    </row>
    <row r="49" spans="1:5" ht="15.75">
      <c r="A49" t="s">
        <v>828</v>
      </c>
      <c r="B49" t="s">
        <v>827</v>
      </c>
      <c r="C49" t="s">
        <v>420</v>
      </c>
      <c r="D49" t="s">
        <v>112</v>
      </c>
      <c r="E49" s="125" t="s">
        <v>1562</v>
      </c>
    </row>
    <row r="50" spans="1:5" ht="15.75">
      <c r="A50" t="s">
        <v>826</v>
      </c>
      <c r="B50" t="s">
        <v>745</v>
      </c>
      <c r="E50" s="125" t="s">
        <v>984</v>
      </c>
    </row>
    <row r="51" spans="1:5" ht="15.75">
      <c r="A51" t="s">
        <v>825</v>
      </c>
      <c r="B51" t="s">
        <v>824</v>
      </c>
      <c r="C51" t="s">
        <v>115</v>
      </c>
      <c r="E51" s="125" t="s">
        <v>2513</v>
      </c>
    </row>
    <row r="52" spans="1:5" ht="15.75">
      <c r="A52" t="s">
        <v>823</v>
      </c>
      <c r="B52" t="s">
        <v>465</v>
      </c>
      <c r="C52" t="s">
        <v>402</v>
      </c>
      <c r="D52" t="s">
        <v>116</v>
      </c>
      <c r="E52" s="125" t="s">
        <v>2148</v>
      </c>
    </row>
    <row r="53" spans="1:5" ht="15.75">
      <c r="A53" t="s">
        <v>822</v>
      </c>
      <c r="B53" t="s">
        <v>821</v>
      </c>
      <c r="C53" t="s">
        <v>439</v>
      </c>
      <c r="D53" t="s">
        <v>117</v>
      </c>
      <c r="E53" s="125" t="s">
        <v>1674</v>
      </c>
    </row>
    <row r="54" spans="1:5" ht="15.75">
      <c r="A54" t="s">
        <v>820</v>
      </c>
      <c r="B54" t="s">
        <v>421</v>
      </c>
      <c r="C54" t="s">
        <v>412</v>
      </c>
      <c r="D54" t="s">
        <v>113</v>
      </c>
      <c r="E54" s="125" t="s">
        <v>72</v>
      </c>
    </row>
    <row r="55" spans="1:5" ht="15.75">
      <c r="A55" t="s">
        <v>118</v>
      </c>
      <c r="B55" t="s">
        <v>406</v>
      </c>
      <c r="C55" t="s">
        <v>445</v>
      </c>
      <c r="D55" t="s">
        <v>84</v>
      </c>
      <c r="E55" s="125" t="s">
        <v>1670</v>
      </c>
    </row>
    <row r="56" spans="1:5" ht="15.75">
      <c r="A56" t="s">
        <v>494</v>
      </c>
      <c r="B56" t="s">
        <v>119</v>
      </c>
      <c r="C56" t="s">
        <v>445</v>
      </c>
      <c r="D56" t="s">
        <v>77</v>
      </c>
      <c r="E56" s="125" t="s">
        <v>72</v>
      </c>
    </row>
    <row r="57" spans="1:5" ht="15.75">
      <c r="A57" t="s">
        <v>494</v>
      </c>
      <c r="B57" t="s">
        <v>819</v>
      </c>
      <c r="C57" t="s">
        <v>120</v>
      </c>
      <c r="D57" t="s">
        <v>110</v>
      </c>
      <c r="E57" s="125" t="s">
        <v>1562</v>
      </c>
    </row>
    <row r="58" spans="1:5" ht="15.75">
      <c r="A58" t="s">
        <v>121</v>
      </c>
      <c r="B58" t="s">
        <v>122</v>
      </c>
      <c r="C58" t="s">
        <v>445</v>
      </c>
      <c r="D58" t="s">
        <v>123</v>
      </c>
      <c r="E58" s="125" t="s">
        <v>1665</v>
      </c>
    </row>
    <row r="59" spans="1:5" ht="15.75">
      <c r="A59" t="s">
        <v>818</v>
      </c>
      <c r="B59" t="s">
        <v>413</v>
      </c>
      <c r="C59" t="s">
        <v>418</v>
      </c>
      <c r="D59" t="s">
        <v>124</v>
      </c>
      <c r="E59" s="125" t="s">
        <v>2513</v>
      </c>
    </row>
    <row r="60" spans="1:5" ht="15.75">
      <c r="A60" t="s">
        <v>817</v>
      </c>
      <c r="B60" t="s">
        <v>406</v>
      </c>
      <c r="C60" t="s">
        <v>402</v>
      </c>
      <c r="D60" t="s">
        <v>84</v>
      </c>
      <c r="E60" s="125" t="s">
        <v>2148</v>
      </c>
    </row>
    <row r="61" spans="1:5" ht="15.75">
      <c r="A61" t="s">
        <v>816</v>
      </c>
      <c r="B61" t="s">
        <v>775</v>
      </c>
      <c r="C61" t="s">
        <v>439</v>
      </c>
      <c r="D61" t="s">
        <v>125</v>
      </c>
      <c r="E61" s="125" t="s">
        <v>72</v>
      </c>
    </row>
    <row r="62" spans="1:5" ht="15.75">
      <c r="A62" t="s">
        <v>126</v>
      </c>
      <c r="B62" t="s">
        <v>127</v>
      </c>
      <c r="C62" t="s">
        <v>402</v>
      </c>
      <c r="D62" t="s">
        <v>99</v>
      </c>
      <c r="E62" s="125" t="s">
        <v>1674</v>
      </c>
    </row>
    <row r="63" spans="1:5" ht="15.75">
      <c r="A63" t="s">
        <v>815</v>
      </c>
      <c r="B63" t="s">
        <v>814</v>
      </c>
      <c r="C63" t="s">
        <v>442</v>
      </c>
      <c r="D63" t="s">
        <v>116</v>
      </c>
      <c r="E63" s="125" t="s">
        <v>2472</v>
      </c>
    </row>
    <row r="64" spans="1:5" ht="15.75">
      <c r="A64" t="s">
        <v>813</v>
      </c>
      <c r="B64" t="s">
        <v>812</v>
      </c>
      <c r="C64" t="s">
        <v>402</v>
      </c>
      <c r="D64" t="s">
        <v>99</v>
      </c>
      <c r="E64" s="125" t="s">
        <v>928</v>
      </c>
    </row>
    <row r="65" spans="1:5" ht="15.75">
      <c r="A65" t="s">
        <v>811</v>
      </c>
      <c r="B65" t="s">
        <v>810</v>
      </c>
      <c r="C65" t="s">
        <v>402</v>
      </c>
      <c r="D65" t="s">
        <v>116</v>
      </c>
      <c r="E65" s="125" t="s">
        <v>46</v>
      </c>
    </row>
    <row r="66" spans="1:5" ht="15.75">
      <c r="A66" t="s">
        <v>128</v>
      </c>
      <c r="B66" t="s">
        <v>129</v>
      </c>
      <c r="C66" t="s">
        <v>412</v>
      </c>
      <c r="D66" t="s">
        <v>96</v>
      </c>
      <c r="E66" s="125" t="s">
        <v>1665</v>
      </c>
    </row>
    <row r="67" spans="1:5" ht="15.75">
      <c r="A67" t="s">
        <v>809</v>
      </c>
      <c r="B67" t="s">
        <v>410</v>
      </c>
      <c r="C67" t="s">
        <v>429</v>
      </c>
      <c r="D67" t="s">
        <v>130</v>
      </c>
      <c r="E67" s="125" t="s">
        <v>2513</v>
      </c>
    </row>
    <row r="68" spans="1:5" ht="15.75">
      <c r="A68" t="s">
        <v>131</v>
      </c>
      <c r="B68" t="s">
        <v>410</v>
      </c>
      <c r="C68" t="s">
        <v>439</v>
      </c>
      <c r="D68" t="s">
        <v>115</v>
      </c>
      <c r="E68" s="125" t="s">
        <v>984</v>
      </c>
    </row>
    <row r="69" spans="1:5" ht="15.75">
      <c r="A69" t="s">
        <v>132</v>
      </c>
      <c r="B69" t="s">
        <v>133</v>
      </c>
      <c r="C69" t="s">
        <v>468</v>
      </c>
      <c r="D69" t="s">
        <v>116</v>
      </c>
      <c r="E69" s="125" t="s">
        <v>1665</v>
      </c>
    </row>
    <row r="70" spans="1:5" ht="15.75">
      <c r="A70" t="s">
        <v>807</v>
      </c>
      <c r="B70" t="s">
        <v>419</v>
      </c>
      <c r="C70" t="s">
        <v>408</v>
      </c>
      <c r="D70" t="s">
        <v>76</v>
      </c>
      <c r="E70" s="125" t="s">
        <v>72</v>
      </c>
    </row>
    <row r="71" spans="1:5" ht="15.75">
      <c r="A71" t="s">
        <v>806</v>
      </c>
      <c r="B71" t="s">
        <v>700</v>
      </c>
      <c r="C71" t="s">
        <v>402</v>
      </c>
      <c r="D71" t="s">
        <v>125</v>
      </c>
      <c r="E71" s="125" t="s">
        <v>1670</v>
      </c>
    </row>
    <row r="72" spans="1:5" ht="15.75">
      <c r="A72" t="s">
        <v>134</v>
      </c>
      <c r="B72" t="s">
        <v>135</v>
      </c>
      <c r="C72" t="s">
        <v>429</v>
      </c>
      <c r="E72" s="125" t="s">
        <v>1661</v>
      </c>
    </row>
    <row r="73" spans="1:5" ht="15.75">
      <c r="A73" t="s">
        <v>805</v>
      </c>
      <c r="B73" t="s">
        <v>804</v>
      </c>
      <c r="C73" t="s">
        <v>442</v>
      </c>
      <c r="D73" t="s">
        <v>73</v>
      </c>
      <c r="E73" s="125" t="s">
        <v>2148</v>
      </c>
    </row>
    <row r="74" spans="1:5" ht="15.75">
      <c r="A74" t="s">
        <v>803</v>
      </c>
      <c r="B74" t="s">
        <v>742</v>
      </c>
      <c r="C74" t="s">
        <v>429</v>
      </c>
      <c r="D74" t="s">
        <v>112</v>
      </c>
      <c r="E74" s="125" t="s">
        <v>1562</v>
      </c>
    </row>
    <row r="75" spans="1:5" ht="15.75">
      <c r="A75" t="s">
        <v>136</v>
      </c>
      <c r="B75" t="s">
        <v>663</v>
      </c>
      <c r="C75" t="s">
        <v>429</v>
      </c>
      <c r="D75" t="s">
        <v>96</v>
      </c>
      <c r="E75" s="125" t="s">
        <v>1670</v>
      </c>
    </row>
    <row r="76" spans="1:5" ht="15.75">
      <c r="A76" t="s">
        <v>2290</v>
      </c>
      <c r="B76" t="s">
        <v>2291</v>
      </c>
      <c r="C76" t="s">
        <v>445</v>
      </c>
      <c r="D76" t="s">
        <v>2292</v>
      </c>
      <c r="E76" s="125" t="s">
        <v>1658</v>
      </c>
    </row>
    <row r="77" spans="1:5" ht="15.75">
      <c r="A77" t="s">
        <v>802</v>
      </c>
      <c r="B77" t="s">
        <v>801</v>
      </c>
      <c r="C77" t="s">
        <v>402</v>
      </c>
      <c r="D77" t="s">
        <v>2293</v>
      </c>
      <c r="E77" s="125" t="s">
        <v>984</v>
      </c>
    </row>
    <row r="78" spans="1:5" ht="15.75">
      <c r="A78" t="s">
        <v>800</v>
      </c>
      <c r="B78" t="s">
        <v>799</v>
      </c>
      <c r="C78" t="s">
        <v>461</v>
      </c>
      <c r="D78" t="s">
        <v>112</v>
      </c>
      <c r="E78" s="125" t="s">
        <v>46</v>
      </c>
    </row>
    <row r="79" spans="1:5" ht="15.75">
      <c r="A79" t="s">
        <v>798</v>
      </c>
      <c r="B79" t="s">
        <v>797</v>
      </c>
      <c r="C79" t="s">
        <v>420</v>
      </c>
      <c r="D79" t="s">
        <v>124</v>
      </c>
      <c r="E79" s="125" t="s">
        <v>2472</v>
      </c>
    </row>
    <row r="80" spans="1:5" ht="15.75">
      <c r="A80" t="s">
        <v>796</v>
      </c>
      <c r="B80" t="s">
        <v>795</v>
      </c>
      <c r="C80" t="s">
        <v>439</v>
      </c>
      <c r="D80" t="s">
        <v>2292</v>
      </c>
      <c r="E80" s="125" t="s">
        <v>1665</v>
      </c>
    </row>
    <row r="81" spans="1:5" ht="15.75">
      <c r="A81" t="s">
        <v>794</v>
      </c>
      <c r="B81" t="s">
        <v>793</v>
      </c>
      <c r="C81" t="s">
        <v>461</v>
      </c>
      <c r="D81" t="s">
        <v>79</v>
      </c>
      <c r="E81" s="125" t="s">
        <v>72</v>
      </c>
    </row>
    <row r="82" spans="1:5" ht="15.75">
      <c r="A82" t="s">
        <v>2294</v>
      </c>
      <c r="B82" t="s">
        <v>663</v>
      </c>
      <c r="C82" t="s">
        <v>429</v>
      </c>
      <c r="D82" t="s">
        <v>2295</v>
      </c>
      <c r="E82" s="125" t="s">
        <v>984</v>
      </c>
    </row>
    <row r="83" spans="1:5" ht="15.75">
      <c r="A83" t="s">
        <v>792</v>
      </c>
      <c r="B83" t="s">
        <v>473</v>
      </c>
      <c r="C83" t="s">
        <v>412</v>
      </c>
      <c r="D83" t="s">
        <v>115</v>
      </c>
      <c r="E83" s="125" t="s">
        <v>72</v>
      </c>
    </row>
    <row r="84" spans="1:5" ht="15.75">
      <c r="A84" t="s">
        <v>791</v>
      </c>
      <c r="B84" t="s">
        <v>464</v>
      </c>
      <c r="C84" t="s">
        <v>445</v>
      </c>
      <c r="D84" t="s">
        <v>99</v>
      </c>
      <c r="E84" s="125" t="s">
        <v>928</v>
      </c>
    </row>
    <row r="85" spans="1:5" ht="15.75">
      <c r="A85" t="s">
        <v>2296</v>
      </c>
      <c r="B85" t="s">
        <v>434</v>
      </c>
      <c r="C85" t="s">
        <v>408</v>
      </c>
      <c r="D85" t="s">
        <v>125</v>
      </c>
      <c r="E85" s="125" t="s">
        <v>1674</v>
      </c>
    </row>
    <row r="86" spans="1:5" ht="15.75">
      <c r="A86" t="s">
        <v>790</v>
      </c>
      <c r="B86" t="s">
        <v>781</v>
      </c>
      <c r="C86" t="s">
        <v>412</v>
      </c>
      <c r="D86" t="s">
        <v>115</v>
      </c>
      <c r="E86" s="125" t="s">
        <v>984</v>
      </c>
    </row>
    <row r="87" spans="1:5" ht="15.75">
      <c r="A87" t="s">
        <v>789</v>
      </c>
      <c r="B87" t="s">
        <v>725</v>
      </c>
      <c r="C87" t="s">
        <v>788</v>
      </c>
      <c r="D87" t="s">
        <v>125</v>
      </c>
      <c r="E87" s="125" t="s">
        <v>928</v>
      </c>
    </row>
    <row r="88" spans="1:5" ht="15.75">
      <c r="A88" t="s">
        <v>787</v>
      </c>
      <c r="B88" t="s">
        <v>467</v>
      </c>
      <c r="C88" t="s">
        <v>418</v>
      </c>
      <c r="D88" t="s">
        <v>2292</v>
      </c>
      <c r="E88" s="125" t="s">
        <v>2472</v>
      </c>
    </row>
    <row r="89" spans="1:5" ht="15.75">
      <c r="A89" t="s">
        <v>2297</v>
      </c>
      <c r="B89" t="s">
        <v>2298</v>
      </c>
      <c r="C89" t="s">
        <v>402</v>
      </c>
      <c r="D89" t="s">
        <v>2292</v>
      </c>
      <c r="E89" s="125" t="s">
        <v>1658</v>
      </c>
    </row>
    <row r="90" spans="1:5" ht="15.75">
      <c r="A90" t="s">
        <v>2299</v>
      </c>
      <c r="B90" t="s">
        <v>2300</v>
      </c>
      <c r="C90" t="s">
        <v>408</v>
      </c>
      <c r="D90" t="s">
        <v>2301</v>
      </c>
      <c r="E90" s="125" t="s">
        <v>1670</v>
      </c>
    </row>
    <row r="91" spans="1:5" ht="15.75">
      <c r="A91" t="s">
        <v>2302</v>
      </c>
      <c r="B91" t="s">
        <v>2303</v>
      </c>
      <c r="C91" t="s">
        <v>420</v>
      </c>
      <c r="D91" t="s">
        <v>2304</v>
      </c>
      <c r="E91" s="125" t="s">
        <v>1673</v>
      </c>
    </row>
    <row r="92" spans="1:5" ht="15.75">
      <c r="A92" t="s">
        <v>2305</v>
      </c>
      <c r="B92" t="s">
        <v>413</v>
      </c>
      <c r="C92" t="s">
        <v>442</v>
      </c>
      <c r="D92" t="s">
        <v>2292</v>
      </c>
      <c r="E92" s="125" t="s">
        <v>928</v>
      </c>
    </row>
    <row r="93" spans="1:5" ht="15.75">
      <c r="A93" t="s">
        <v>786</v>
      </c>
      <c r="B93" t="s">
        <v>421</v>
      </c>
      <c r="C93" t="s">
        <v>439</v>
      </c>
      <c r="D93" t="s">
        <v>124</v>
      </c>
      <c r="E93" s="125" t="s">
        <v>46</v>
      </c>
    </row>
    <row r="94" spans="1:5" ht="15.75">
      <c r="A94" t="s">
        <v>785</v>
      </c>
      <c r="B94" t="s">
        <v>414</v>
      </c>
      <c r="C94" t="s">
        <v>439</v>
      </c>
      <c r="E94" s="125" t="s">
        <v>2148</v>
      </c>
    </row>
    <row r="95" spans="1:5" ht="15.75">
      <c r="A95" t="s">
        <v>784</v>
      </c>
      <c r="B95" t="s">
        <v>465</v>
      </c>
      <c r="C95" t="s">
        <v>442</v>
      </c>
      <c r="D95" t="s">
        <v>2293</v>
      </c>
      <c r="E95" s="125" t="s">
        <v>1658</v>
      </c>
    </row>
    <row r="96" spans="1:5" ht="15.75">
      <c r="A96" t="s">
        <v>783</v>
      </c>
      <c r="B96" t="s">
        <v>782</v>
      </c>
      <c r="C96" t="s">
        <v>402</v>
      </c>
      <c r="E96" s="125" t="s">
        <v>984</v>
      </c>
    </row>
    <row r="97" spans="1:5" ht="15.75">
      <c r="A97" t="s">
        <v>676</v>
      </c>
      <c r="B97" t="s">
        <v>781</v>
      </c>
      <c r="C97" t="s">
        <v>429</v>
      </c>
      <c r="D97" t="s">
        <v>115</v>
      </c>
      <c r="E97" s="125" t="s">
        <v>46</v>
      </c>
    </row>
    <row r="98" spans="1:5" ht="15.75">
      <c r="A98" t="s">
        <v>780</v>
      </c>
      <c r="B98" t="s">
        <v>415</v>
      </c>
      <c r="C98" t="s">
        <v>439</v>
      </c>
      <c r="E98" s="125" t="s">
        <v>1674</v>
      </c>
    </row>
    <row r="99" spans="1:5" ht="15.75">
      <c r="A99" t="s">
        <v>779</v>
      </c>
      <c r="B99" t="s">
        <v>443</v>
      </c>
      <c r="C99" t="s">
        <v>2306</v>
      </c>
      <c r="D99" t="s">
        <v>115</v>
      </c>
      <c r="E99" s="125" t="s">
        <v>1562</v>
      </c>
    </row>
    <row r="100" spans="1:5" ht="15.75">
      <c r="A100" t="s">
        <v>778</v>
      </c>
      <c r="B100" t="s">
        <v>777</v>
      </c>
      <c r="C100" t="s">
        <v>468</v>
      </c>
      <c r="E100" s="125" t="s">
        <v>928</v>
      </c>
    </row>
    <row r="101" spans="1:5" ht="15.75">
      <c r="A101" t="s">
        <v>776</v>
      </c>
      <c r="B101" t="s">
        <v>775</v>
      </c>
      <c r="C101" t="s">
        <v>2307</v>
      </c>
      <c r="D101" t="s">
        <v>86</v>
      </c>
      <c r="E101" s="125" t="s">
        <v>2148</v>
      </c>
    </row>
    <row r="102" spans="1:5" ht="15.75">
      <c r="A102" t="s">
        <v>774</v>
      </c>
      <c r="B102" t="s">
        <v>773</v>
      </c>
      <c r="C102" t="s">
        <v>408</v>
      </c>
      <c r="D102" t="s">
        <v>2292</v>
      </c>
      <c r="E102" s="125" t="s">
        <v>46</v>
      </c>
    </row>
    <row r="103" spans="1:5" ht="15.75">
      <c r="A103" t="s">
        <v>772</v>
      </c>
      <c r="B103" t="s">
        <v>771</v>
      </c>
      <c r="C103" t="s">
        <v>445</v>
      </c>
      <c r="D103" t="s">
        <v>2301</v>
      </c>
      <c r="E103" s="125" t="s">
        <v>1674</v>
      </c>
    </row>
    <row r="104" spans="1:5" ht="15.75">
      <c r="A104" t="s">
        <v>2308</v>
      </c>
      <c r="B104" t="s">
        <v>2309</v>
      </c>
      <c r="C104" t="s">
        <v>445</v>
      </c>
      <c r="D104" t="s">
        <v>2304</v>
      </c>
      <c r="E104" s="125" t="s">
        <v>1665</v>
      </c>
    </row>
    <row r="105" spans="1:5" ht="15.75">
      <c r="A105" t="s">
        <v>2310</v>
      </c>
      <c r="B105" t="s">
        <v>2311</v>
      </c>
      <c r="C105" t="s">
        <v>2312</v>
      </c>
      <c r="D105" t="s">
        <v>123</v>
      </c>
      <c r="E105" s="125" t="s">
        <v>1661</v>
      </c>
    </row>
    <row r="106" spans="1:5" ht="15.75">
      <c r="A106" t="s">
        <v>770</v>
      </c>
      <c r="B106" t="s">
        <v>464</v>
      </c>
      <c r="C106" t="s">
        <v>402</v>
      </c>
      <c r="D106" t="s">
        <v>85</v>
      </c>
      <c r="E106" s="125" t="s">
        <v>72</v>
      </c>
    </row>
    <row r="107" spans="1:5" ht="15.75">
      <c r="A107" t="s">
        <v>2313</v>
      </c>
      <c r="B107" t="s">
        <v>2314</v>
      </c>
      <c r="C107" t="s">
        <v>445</v>
      </c>
      <c r="D107" t="s">
        <v>124</v>
      </c>
      <c r="E107" s="125" t="s">
        <v>1562</v>
      </c>
    </row>
    <row r="108" spans="1:5" ht="15.75">
      <c r="A108" t="s">
        <v>2315</v>
      </c>
      <c r="B108" t="s">
        <v>2316</v>
      </c>
      <c r="C108" t="s">
        <v>468</v>
      </c>
      <c r="D108" t="s">
        <v>96</v>
      </c>
      <c r="E108" s="125" t="s">
        <v>1658</v>
      </c>
    </row>
    <row r="109" spans="1:5" ht="15.75">
      <c r="A109" t="s">
        <v>769</v>
      </c>
      <c r="B109" t="s">
        <v>768</v>
      </c>
      <c r="C109" t="s">
        <v>439</v>
      </c>
      <c r="D109" t="s">
        <v>2292</v>
      </c>
      <c r="E109" s="125" t="s">
        <v>2472</v>
      </c>
    </row>
    <row r="110" spans="1:5" ht="15.75">
      <c r="A110" t="s">
        <v>2317</v>
      </c>
      <c r="B110" t="s">
        <v>795</v>
      </c>
      <c r="C110" t="s">
        <v>412</v>
      </c>
      <c r="D110" t="s">
        <v>99</v>
      </c>
      <c r="E110" s="125" t="s">
        <v>1562</v>
      </c>
    </row>
    <row r="111" spans="1:5" ht="15.75">
      <c r="A111" t="s">
        <v>767</v>
      </c>
      <c r="B111" t="s">
        <v>657</v>
      </c>
      <c r="C111" t="s">
        <v>420</v>
      </c>
      <c r="D111" t="s">
        <v>2292</v>
      </c>
      <c r="E111" s="125" t="s">
        <v>1673</v>
      </c>
    </row>
    <row r="112" spans="1:5" ht="15.75">
      <c r="A112" t="s">
        <v>766</v>
      </c>
      <c r="B112" t="s">
        <v>765</v>
      </c>
      <c r="C112" t="s">
        <v>442</v>
      </c>
      <c r="D112" t="s">
        <v>115</v>
      </c>
      <c r="E112" s="125" t="s">
        <v>1670</v>
      </c>
    </row>
    <row r="113" spans="1:5" ht="15.75">
      <c r="A113" t="s">
        <v>2318</v>
      </c>
      <c r="B113" t="s">
        <v>2319</v>
      </c>
      <c r="C113" t="s">
        <v>445</v>
      </c>
      <c r="D113" t="s">
        <v>113</v>
      </c>
      <c r="E113" s="125" t="s">
        <v>2472</v>
      </c>
    </row>
    <row r="114" spans="1:5" ht="15.75">
      <c r="A114" t="s">
        <v>764</v>
      </c>
      <c r="B114" t="s">
        <v>763</v>
      </c>
      <c r="C114" t="s">
        <v>439</v>
      </c>
      <c r="D114" t="s">
        <v>113</v>
      </c>
      <c r="E114" s="125" t="s">
        <v>1673</v>
      </c>
    </row>
    <row r="115" spans="1:5" ht="15.75">
      <c r="A115" t="s">
        <v>764</v>
      </c>
      <c r="B115" t="s">
        <v>450</v>
      </c>
      <c r="C115" t="s">
        <v>429</v>
      </c>
      <c r="D115" t="s">
        <v>104</v>
      </c>
      <c r="E115" s="125" t="s">
        <v>1665</v>
      </c>
    </row>
    <row r="116" spans="1:5" ht="15.75">
      <c r="A116" t="s">
        <v>2320</v>
      </c>
      <c r="B116" t="s">
        <v>450</v>
      </c>
      <c r="C116" t="s">
        <v>402</v>
      </c>
      <c r="E116" s="125" t="s">
        <v>928</v>
      </c>
    </row>
    <row r="117" spans="1:5" ht="15.75">
      <c r="A117" t="s">
        <v>2321</v>
      </c>
      <c r="B117" t="s">
        <v>2322</v>
      </c>
      <c r="C117" t="s">
        <v>429</v>
      </c>
      <c r="D117" t="s">
        <v>2301</v>
      </c>
      <c r="E117" s="125" t="s">
        <v>1665</v>
      </c>
    </row>
    <row r="118" spans="1:5" ht="15.75">
      <c r="A118" t="s">
        <v>762</v>
      </c>
      <c r="B118" t="s">
        <v>415</v>
      </c>
      <c r="C118" t="s">
        <v>408</v>
      </c>
      <c r="D118" t="s">
        <v>82</v>
      </c>
      <c r="E118" s="125" t="s">
        <v>1658</v>
      </c>
    </row>
    <row r="119" spans="1:5" ht="15.75">
      <c r="A119" t="s">
        <v>2323</v>
      </c>
      <c r="B119" t="s">
        <v>2324</v>
      </c>
      <c r="C119" t="s">
        <v>2325</v>
      </c>
      <c r="D119" t="s">
        <v>115</v>
      </c>
      <c r="E119" s="125" t="s">
        <v>928</v>
      </c>
    </row>
    <row r="120" spans="1:5" ht="15.75">
      <c r="A120" t="s">
        <v>761</v>
      </c>
      <c r="B120" t="s">
        <v>760</v>
      </c>
      <c r="C120" t="s">
        <v>110</v>
      </c>
      <c r="E120" s="125" t="s">
        <v>1562</v>
      </c>
    </row>
    <row r="121" spans="1:5" ht="15.75">
      <c r="A121" t="s">
        <v>759</v>
      </c>
      <c r="B121" t="s">
        <v>663</v>
      </c>
      <c r="C121" t="s">
        <v>420</v>
      </c>
      <c r="D121" t="s">
        <v>2304</v>
      </c>
      <c r="E121" s="125" t="s">
        <v>1674</v>
      </c>
    </row>
    <row r="122" spans="1:5" ht="15.75">
      <c r="A122" t="s">
        <v>758</v>
      </c>
      <c r="B122" t="s">
        <v>757</v>
      </c>
      <c r="C122" t="s">
        <v>439</v>
      </c>
      <c r="D122" t="s">
        <v>2304</v>
      </c>
      <c r="E122" s="125" t="s">
        <v>1661</v>
      </c>
    </row>
    <row r="123" spans="1:5" ht="15.75">
      <c r="A123" t="s">
        <v>756</v>
      </c>
      <c r="B123" t="s">
        <v>755</v>
      </c>
      <c r="C123" t="s">
        <v>439</v>
      </c>
      <c r="D123" t="s">
        <v>73</v>
      </c>
      <c r="E123" s="125" t="s">
        <v>2148</v>
      </c>
    </row>
    <row r="124" spans="1:5" ht="15.75">
      <c r="A124" t="s">
        <v>754</v>
      </c>
      <c r="B124" t="s">
        <v>753</v>
      </c>
      <c r="C124" t="s">
        <v>412</v>
      </c>
      <c r="D124" t="s">
        <v>91</v>
      </c>
      <c r="E124" s="125" t="s">
        <v>72</v>
      </c>
    </row>
    <row r="125" spans="1:5" ht="15.75">
      <c r="A125" t="s">
        <v>2326</v>
      </c>
      <c r="B125" t="s">
        <v>2327</v>
      </c>
      <c r="C125" t="s">
        <v>402</v>
      </c>
      <c r="D125" t="s">
        <v>85</v>
      </c>
      <c r="E125" s="125" t="s">
        <v>1665</v>
      </c>
    </row>
    <row r="126" spans="1:5" ht="15.75">
      <c r="A126" t="s">
        <v>2328</v>
      </c>
      <c r="B126" t="s">
        <v>2329</v>
      </c>
      <c r="E126" s="125" t="s">
        <v>2472</v>
      </c>
    </row>
    <row r="127" spans="1:5" ht="15.75">
      <c r="A127" t="s">
        <v>752</v>
      </c>
      <c r="B127" t="s">
        <v>663</v>
      </c>
      <c r="C127" t="s">
        <v>402</v>
      </c>
      <c r="D127" t="s">
        <v>105</v>
      </c>
      <c r="E127" s="125" t="s">
        <v>1670</v>
      </c>
    </row>
    <row r="128" spans="1:5" ht="15.75">
      <c r="A128" t="s">
        <v>2330</v>
      </c>
      <c r="B128" t="s">
        <v>2331</v>
      </c>
      <c r="C128" t="s">
        <v>412</v>
      </c>
      <c r="D128" t="s">
        <v>105</v>
      </c>
      <c r="E128" s="125" t="s">
        <v>1670</v>
      </c>
    </row>
    <row r="129" spans="1:5" ht="15.75">
      <c r="A129" t="s">
        <v>751</v>
      </c>
      <c r="B129" t="s">
        <v>750</v>
      </c>
      <c r="C129" t="s">
        <v>402</v>
      </c>
      <c r="D129" t="s">
        <v>2304</v>
      </c>
      <c r="E129" s="125" t="s">
        <v>72</v>
      </c>
    </row>
    <row r="130" spans="1:5" ht="15.75">
      <c r="A130" t="s">
        <v>749</v>
      </c>
      <c r="B130" t="s">
        <v>748</v>
      </c>
      <c r="C130" t="s">
        <v>445</v>
      </c>
      <c r="D130" t="s">
        <v>124</v>
      </c>
      <c r="E130" s="125" t="s">
        <v>1562</v>
      </c>
    </row>
    <row r="131" spans="1:5" ht="15.75">
      <c r="A131" t="s">
        <v>747</v>
      </c>
      <c r="B131" t="s">
        <v>399</v>
      </c>
      <c r="E131" s="125" t="s">
        <v>1562</v>
      </c>
    </row>
    <row r="132" spans="1:5" ht="15.75">
      <c r="A132" t="s">
        <v>2332</v>
      </c>
      <c r="B132" t="s">
        <v>434</v>
      </c>
      <c r="C132" t="s">
        <v>420</v>
      </c>
      <c r="D132" t="s">
        <v>87</v>
      </c>
      <c r="E132" s="125" t="s">
        <v>1661</v>
      </c>
    </row>
    <row r="133" spans="1:5" ht="15.75">
      <c r="A133" t="s">
        <v>2333</v>
      </c>
      <c r="B133" t="s">
        <v>668</v>
      </c>
      <c r="C133" t="s">
        <v>420</v>
      </c>
      <c r="D133" t="s">
        <v>73</v>
      </c>
      <c r="E133" s="125" t="s">
        <v>1661</v>
      </c>
    </row>
    <row r="134" spans="1:5" ht="15.75">
      <c r="A134" t="s">
        <v>746</v>
      </c>
      <c r="B134" t="s">
        <v>745</v>
      </c>
      <c r="C134" t="s">
        <v>439</v>
      </c>
      <c r="D134" t="s">
        <v>82</v>
      </c>
      <c r="E134" s="125" t="s">
        <v>928</v>
      </c>
    </row>
    <row r="135" spans="1:5" ht="15.75">
      <c r="A135" t="s">
        <v>744</v>
      </c>
      <c r="B135" t="s">
        <v>2334</v>
      </c>
      <c r="E135" s="125" t="s">
        <v>2472</v>
      </c>
    </row>
    <row r="136" spans="1:5" ht="15.75">
      <c r="A136" t="s">
        <v>743</v>
      </c>
      <c r="B136" t="s">
        <v>725</v>
      </c>
      <c r="C136" t="s">
        <v>412</v>
      </c>
      <c r="E136" s="125" t="s">
        <v>1673</v>
      </c>
    </row>
    <row r="137" spans="1:5" ht="15.75">
      <c r="A137" t="s">
        <v>2335</v>
      </c>
      <c r="B137" t="s">
        <v>403</v>
      </c>
      <c r="C137" t="s">
        <v>412</v>
      </c>
      <c r="D137" t="s">
        <v>82</v>
      </c>
      <c r="E137" s="125" t="s">
        <v>928</v>
      </c>
    </row>
    <row r="138" spans="1:5" ht="15.75">
      <c r="A138" t="s">
        <v>742</v>
      </c>
      <c r="B138" t="s">
        <v>741</v>
      </c>
      <c r="C138" t="s">
        <v>408</v>
      </c>
      <c r="D138" t="s">
        <v>2336</v>
      </c>
      <c r="E138" s="125" t="s">
        <v>2148</v>
      </c>
    </row>
    <row r="139" spans="1:5" ht="15.75">
      <c r="A139" t="s">
        <v>740</v>
      </c>
      <c r="B139" t="s">
        <v>739</v>
      </c>
      <c r="E139" s="125" t="s">
        <v>2513</v>
      </c>
    </row>
    <row r="140" spans="1:5" ht="15.75">
      <c r="A140" t="s">
        <v>2337</v>
      </c>
      <c r="B140" t="s">
        <v>2338</v>
      </c>
      <c r="C140" t="s">
        <v>445</v>
      </c>
      <c r="D140" t="s">
        <v>130</v>
      </c>
      <c r="E140" s="125" t="s">
        <v>1674</v>
      </c>
    </row>
    <row r="141" spans="1:5" ht="15.75">
      <c r="A141" t="s">
        <v>738</v>
      </c>
      <c r="B141" t="s">
        <v>737</v>
      </c>
      <c r="C141" t="s">
        <v>412</v>
      </c>
      <c r="D141" t="s">
        <v>2339</v>
      </c>
      <c r="E141" s="125" t="s">
        <v>928</v>
      </c>
    </row>
    <row r="142" spans="1:5" ht="15.75">
      <c r="A142" t="s">
        <v>736</v>
      </c>
      <c r="B142" t="s">
        <v>735</v>
      </c>
      <c r="C142" t="s">
        <v>468</v>
      </c>
      <c r="D142" t="s">
        <v>124</v>
      </c>
      <c r="E142" s="125" t="s">
        <v>72</v>
      </c>
    </row>
    <row r="143" spans="1:5" ht="15.75">
      <c r="A143" t="s">
        <v>2340</v>
      </c>
      <c r="B143" t="s">
        <v>450</v>
      </c>
      <c r="C143" t="s">
        <v>402</v>
      </c>
      <c r="D143" t="s">
        <v>104</v>
      </c>
      <c r="E143" s="125" t="s">
        <v>928</v>
      </c>
    </row>
    <row r="144" spans="1:5" ht="15.75">
      <c r="A144" t="s">
        <v>734</v>
      </c>
      <c r="B144" t="s">
        <v>419</v>
      </c>
      <c r="C144" t="s">
        <v>733</v>
      </c>
      <c r="D144" t="s">
        <v>82</v>
      </c>
      <c r="E144" s="125" t="s">
        <v>1661</v>
      </c>
    </row>
    <row r="145" spans="1:5" ht="15.75">
      <c r="A145" t="s">
        <v>732</v>
      </c>
      <c r="B145" t="s">
        <v>731</v>
      </c>
      <c r="C145" t="s">
        <v>412</v>
      </c>
      <c r="E145" s="125" t="s">
        <v>1661</v>
      </c>
    </row>
    <row r="146" spans="1:5" ht="15.75">
      <c r="A146" t="s">
        <v>730</v>
      </c>
      <c r="B146" t="s">
        <v>729</v>
      </c>
      <c r="C146" t="s">
        <v>398</v>
      </c>
      <c r="D146" t="s">
        <v>117</v>
      </c>
      <c r="E146" s="125" t="s">
        <v>1661</v>
      </c>
    </row>
    <row r="147" spans="1:5" ht="15.75">
      <c r="A147" t="s">
        <v>2341</v>
      </c>
      <c r="B147" t="s">
        <v>729</v>
      </c>
      <c r="C147" t="s">
        <v>402</v>
      </c>
      <c r="D147" t="s">
        <v>99</v>
      </c>
      <c r="E147" s="125" t="s">
        <v>2513</v>
      </c>
    </row>
    <row r="148" spans="1:5" ht="15.75">
      <c r="A148" t="s">
        <v>728</v>
      </c>
      <c r="B148" t="s">
        <v>727</v>
      </c>
      <c r="C148" t="s">
        <v>408</v>
      </c>
      <c r="E148" s="125" t="s">
        <v>2513</v>
      </c>
    </row>
    <row r="149" spans="1:5" ht="15.75">
      <c r="A149" t="s">
        <v>2342</v>
      </c>
      <c r="B149" t="s">
        <v>414</v>
      </c>
      <c r="C149" t="s">
        <v>442</v>
      </c>
      <c r="D149" t="s">
        <v>2343</v>
      </c>
      <c r="E149" s="125" t="s">
        <v>2513</v>
      </c>
    </row>
    <row r="150" spans="1:5" ht="15.75">
      <c r="A150" t="s">
        <v>726</v>
      </c>
      <c r="B150" t="s">
        <v>725</v>
      </c>
      <c r="C150" t="s">
        <v>398</v>
      </c>
      <c r="E150" s="125" t="s">
        <v>928</v>
      </c>
    </row>
    <row r="151" spans="1:5" ht="15.75">
      <c r="A151" t="s">
        <v>724</v>
      </c>
      <c r="B151" t="s">
        <v>410</v>
      </c>
      <c r="C151" t="s">
        <v>420</v>
      </c>
      <c r="D151" t="s">
        <v>2292</v>
      </c>
      <c r="E151" s="125" t="s">
        <v>1673</v>
      </c>
    </row>
    <row r="152" spans="1:5" ht="15.75">
      <c r="A152" t="s">
        <v>724</v>
      </c>
      <c r="B152" t="s">
        <v>723</v>
      </c>
      <c r="C152" t="s">
        <v>2306</v>
      </c>
      <c r="D152" t="s">
        <v>90</v>
      </c>
      <c r="E152" s="125" t="s">
        <v>2513</v>
      </c>
    </row>
    <row r="153" spans="1:5" ht="15.75">
      <c r="A153" t="s">
        <v>2344</v>
      </c>
      <c r="B153" t="s">
        <v>462</v>
      </c>
      <c r="C153" t="s">
        <v>439</v>
      </c>
      <c r="D153" t="s">
        <v>2292</v>
      </c>
      <c r="E153" s="125" t="s">
        <v>1665</v>
      </c>
    </row>
    <row r="154" spans="1:5" ht="15.75">
      <c r="A154" t="s">
        <v>722</v>
      </c>
      <c r="B154" t="s">
        <v>406</v>
      </c>
      <c r="C154" t="s">
        <v>429</v>
      </c>
      <c r="D154" t="s">
        <v>87</v>
      </c>
      <c r="E154" s="125" t="s">
        <v>2513</v>
      </c>
    </row>
    <row r="155" spans="1:5" ht="15.75">
      <c r="A155" t="s">
        <v>721</v>
      </c>
      <c r="B155" t="s">
        <v>720</v>
      </c>
      <c r="C155" t="s">
        <v>402</v>
      </c>
      <c r="D155" t="s">
        <v>2292</v>
      </c>
      <c r="E155" s="125" t="s">
        <v>46</v>
      </c>
    </row>
    <row r="156" spans="1:5" ht="15.75">
      <c r="A156" t="s">
        <v>2345</v>
      </c>
      <c r="B156" t="s">
        <v>676</v>
      </c>
      <c r="C156" t="s">
        <v>439</v>
      </c>
      <c r="D156" t="s">
        <v>117</v>
      </c>
      <c r="E156" s="125" t="s">
        <v>2472</v>
      </c>
    </row>
    <row r="157" spans="1:5" ht="15.75">
      <c r="A157" t="s">
        <v>2346</v>
      </c>
      <c r="B157" t="s">
        <v>2347</v>
      </c>
      <c r="C157" t="s">
        <v>445</v>
      </c>
      <c r="D157" t="s">
        <v>97</v>
      </c>
      <c r="E157" s="125" t="s">
        <v>1665</v>
      </c>
    </row>
    <row r="158" spans="1:5" ht="15.75">
      <c r="A158" t="s">
        <v>719</v>
      </c>
      <c r="B158" t="s">
        <v>425</v>
      </c>
      <c r="C158" t="s">
        <v>420</v>
      </c>
      <c r="D158" t="s">
        <v>79</v>
      </c>
      <c r="E158" s="125" t="s">
        <v>1661</v>
      </c>
    </row>
    <row r="159" spans="1:5" ht="15.75">
      <c r="A159" t="s">
        <v>718</v>
      </c>
      <c r="B159" t="s">
        <v>717</v>
      </c>
      <c r="C159" t="s">
        <v>439</v>
      </c>
      <c r="D159" t="s">
        <v>105</v>
      </c>
      <c r="E159" s="125" t="s">
        <v>1674</v>
      </c>
    </row>
    <row r="160" spans="1:5" ht="15.75">
      <c r="A160" t="s">
        <v>2348</v>
      </c>
      <c r="B160" t="s">
        <v>2349</v>
      </c>
      <c r="C160" t="s">
        <v>412</v>
      </c>
      <c r="D160" t="s">
        <v>2339</v>
      </c>
      <c r="E160" s="125" t="s">
        <v>2472</v>
      </c>
    </row>
    <row r="161" spans="1:5" ht="15.75">
      <c r="A161" t="s">
        <v>716</v>
      </c>
      <c r="B161" t="s">
        <v>663</v>
      </c>
      <c r="C161" t="s">
        <v>429</v>
      </c>
      <c r="D161" t="s">
        <v>87</v>
      </c>
      <c r="E161" s="125" t="s">
        <v>46</v>
      </c>
    </row>
    <row r="162" spans="1:5" ht="15.75">
      <c r="A162" t="s">
        <v>2350</v>
      </c>
      <c r="B162" t="s">
        <v>462</v>
      </c>
      <c r="C162" t="s">
        <v>412</v>
      </c>
      <c r="D162" t="s">
        <v>73</v>
      </c>
      <c r="E162" s="125" t="s">
        <v>1658</v>
      </c>
    </row>
    <row r="163" spans="1:5" ht="15.75">
      <c r="A163" t="s">
        <v>715</v>
      </c>
      <c r="B163" t="s">
        <v>404</v>
      </c>
      <c r="C163" t="s">
        <v>2351</v>
      </c>
      <c r="D163" t="s">
        <v>110</v>
      </c>
      <c r="E163" s="125" t="s">
        <v>2148</v>
      </c>
    </row>
    <row r="164" spans="1:5" ht="15.75">
      <c r="A164" t="s">
        <v>2352</v>
      </c>
      <c r="B164" t="s">
        <v>2353</v>
      </c>
      <c r="C164" t="s">
        <v>412</v>
      </c>
      <c r="D164" t="s">
        <v>77</v>
      </c>
      <c r="E164" s="125" t="s">
        <v>1562</v>
      </c>
    </row>
    <row r="165" spans="1:5" ht="15.75">
      <c r="A165" t="s">
        <v>674</v>
      </c>
      <c r="B165" t="s">
        <v>2354</v>
      </c>
      <c r="C165" t="s">
        <v>412</v>
      </c>
      <c r="D165" t="s">
        <v>97</v>
      </c>
      <c r="E165" s="125" t="s">
        <v>1665</v>
      </c>
    </row>
    <row r="166" spans="1:5" ht="15.75">
      <c r="A166" t="s">
        <v>714</v>
      </c>
      <c r="B166" t="s">
        <v>440</v>
      </c>
      <c r="C166" t="s">
        <v>420</v>
      </c>
      <c r="D166" t="s">
        <v>130</v>
      </c>
      <c r="E166" s="125" t="s">
        <v>1673</v>
      </c>
    </row>
    <row r="167" spans="1:5" ht="15.75">
      <c r="A167" t="s">
        <v>714</v>
      </c>
      <c r="B167" t="s">
        <v>713</v>
      </c>
      <c r="C167" t="s">
        <v>412</v>
      </c>
      <c r="E167" s="125" t="s">
        <v>2148</v>
      </c>
    </row>
    <row r="168" spans="1:5" ht="15.75">
      <c r="A168" t="s">
        <v>714</v>
      </c>
      <c r="B168" t="s">
        <v>2355</v>
      </c>
      <c r="C168" t="s">
        <v>412</v>
      </c>
      <c r="D168" t="s">
        <v>79</v>
      </c>
      <c r="E168" s="125" t="s">
        <v>1670</v>
      </c>
    </row>
    <row r="169" spans="1:5" ht="15.75">
      <c r="A169" t="s">
        <v>712</v>
      </c>
      <c r="B169" t="s">
        <v>467</v>
      </c>
      <c r="C169" t="s">
        <v>445</v>
      </c>
      <c r="D169" t="s">
        <v>99</v>
      </c>
      <c r="E169" s="125" t="s">
        <v>984</v>
      </c>
    </row>
    <row r="170" spans="1:5" ht="15.75">
      <c r="A170" t="s">
        <v>711</v>
      </c>
      <c r="B170" t="s">
        <v>465</v>
      </c>
      <c r="C170" t="s">
        <v>408</v>
      </c>
      <c r="D170" t="s">
        <v>86</v>
      </c>
      <c r="E170" s="125" t="s">
        <v>2148</v>
      </c>
    </row>
    <row r="171" spans="1:5" ht="15.75">
      <c r="A171" t="s">
        <v>710</v>
      </c>
      <c r="B171" t="s">
        <v>662</v>
      </c>
      <c r="C171" t="s">
        <v>420</v>
      </c>
      <c r="D171" t="s">
        <v>99</v>
      </c>
      <c r="E171" s="125" t="s">
        <v>1673</v>
      </c>
    </row>
    <row r="172" spans="1:5" ht="15.75">
      <c r="A172" t="s">
        <v>709</v>
      </c>
      <c r="B172" t="s">
        <v>435</v>
      </c>
      <c r="C172" t="s">
        <v>445</v>
      </c>
      <c r="D172" t="s">
        <v>84</v>
      </c>
      <c r="E172" s="125" t="s">
        <v>2513</v>
      </c>
    </row>
    <row r="173" spans="1:5" ht="15.75">
      <c r="A173" t="s">
        <v>708</v>
      </c>
      <c r="B173" t="s">
        <v>707</v>
      </c>
      <c r="C173" t="s">
        <v>402</v>
      </c>
      <c r="E173" s="125" t="s">
        <v>984</v>
      </c>
    </row>
    <row r="174" spans="1:5" ht="15.75">
      <c r="A174" t="s">
        <v>706</v>
      </c>
      <c r="B174" t="s">
        <v>2356</v>
      </c>
      <c r="C174" t="s">
        <v>420</v>
      </c>
      <c r="D174" t="s">
        <v>90</v>
      </c>
      <c r="E174" s="125" t="s">
        <v>1661</v>
      </c>
    </row>
    <row r="175" spans="1:5" ht="15.75">
      <c r="A175" t="s">
        <v>705</v>
      </c>
      <c r="B175" t="s">
        <v>704</v>
      </c>
      <c r="C175" t="s">
        <v>420</v>
      </c>
      <c r="D175" t="s">
        <v>2304</v>
      </c>
      <c r="E175" s="125" t="s">
        <v>1673</v>
      </c>
    </row>
    <row r="176" spans="1:5" ht="15.75">
      <c r="A176" t="s">
        <v>2357</v>
      </c>
      <c r="B176" t="s">
        <v>2358</v>
      </c>
      <c r="C176" t="s">
        <v>2359</v>
      </c>
      <c r="D176" t="s">
        <v>115</v>
      </c>
      <c r="E176" s="125" t="s">
        <v>928</v>
      </c>
    </row>
    <row r="177" spans="1:5" ht="15.75">
      <c r="A177" t="s">
        <v>2360</v>
      </c>
      <c r="B177" t="s">
        <v>2361</v>
      </c>
      <c r="C177" t="s">
        <v>429</v>
      </c>
      <c r="D177" t="s">
        <v>82</v>
      </c>
      <c r="E177" s="125" t="s">
        <v>2513</v>
      </c>
    </row>
    <row r="178" spans="1:5" ht="15.75">
      <c r="A178" t="s">
        <v>702</v>
      </c>
      <c r="B178" t="s">
        <v>701</v>
      </c>
      <c r="C178" t="s">
        <v>439</v>
      </c>
      <c r="D178" t="s">
        <v>79</v>
      </c>
      <c r="E178" s="125" t="s">
        <v>928</v>
      </c>
    </row>
    <row r="179" spans="1:5" ht="15.75">
      <c r="A179" t="s">
        <v>699</v>
      </c>
      <c r="B179" t="s">
        <v>700</v>
      </c>
      <c r="C179" t="s">
        <v>420</v>
      </c>
      <c r="D179" t="s">
        <v>2292</v>
      </c>
      <c r="E179" s="125" t="s">
        <v>1665</v>
      </c>
    </row>
    <row r="180" spans="1:5" ht="15.75">
      <c r="A180" t="s">
        <v>699</v>
      </c>
      <c r="B180" t="s">
        <v>698</v>
      </c>
      <c r="C180" t="s">
        <v>402</v>
      </c>
      <c r="D180" t="s">
        <v>130</v>
      </c>
      <c r="E180" s="125" t="s">
        <v>1562</v>
      </c>
    </row>
    <row r="181" spans="1:5" ht="15.75">
      <c r="A181" t="s">
        <v>697</v>
      </c>
      <c r="B181" t="s">
        <v>437</v>
      </c>
      <c r="C181" t="s">
        <v>408</v>
      </c>
      <c r="D181" t="s">
        <v>124</v>
      </c>
      <c r="E181" s="125" t="s">
        <v>72</v>
      </c>
    </row>
    <row r="182" spans="1:5" ht="15.75">
      <c r="A182" t="s">
        <v>696</v>
      </c>
      <c r="B182" t="s">
        <v>695</v>
      </c>
      <c r="E182" s="125" t="s">
        <v>1670</v>
      </c>
    </row>
    <row r="183" spans="1:5" ht="15.75">
      <c r="A183" t="s">
        <v>694</v>
      </c>
      <c r="B183" t="s">
        <v>437</v>
      </c>
      <c r="C183" t="s">
        <v>445</v>
      </c>
      <c r="D183" t="s">
        <v>125</v>
      </c>
      <c r="E183" s="125" t="s">
        <v>1674</v>
      </c>
    </row>
    <row r="184" spans="1:5" ht="15.75">
      <c r="A184" t="s">
        <v>693</v>
      </c>
      <c r="B184" t="s">
        <v>663</v>
      </c>
      <c r="C184" t="s">
        <v>408</v>
      </c>
      <c r="D184" t="s">
        <v>84</v>
      </c>
      <c r="E184" s="125" t="s">
        <v>1673</v>
      </c>
    </row>
    <row r="185" spans="1:5" ht="15.75">
      <c r="A185" t="s">
        <v>692</v>
      </c>
      <c r="B185" t="s">
        <v>484</v>
      </c>
      <c r="C185" t="s">
        <v>412</v>
      </c>
      <c r="D185" t="s">
        <v>85</v>
      </c>
      <c r="E185" s="125" t="s">
        <v>1670</v>
      </c>
    </row>
    <row r="186" spans="1:5" ht="15.75">
      <c r="A186" t="s">
        <v>691</v>
      </c>
      <c r="B186" t="s">
        <v>473</v>
      </c>
      <c r="C186" t="s">
        <v>445</v>
      </c>
      <c r="D186" t="s">
        <v>77</v>
      </c>
      <c r="E186" s="125" t="s">
        <v>1665</v>
      </c>
    </row>
    <row r="187" spans="1:5" ht="15.75">
      <c r="A187" t="s">
        <v>690</v>
      </c>
      <c r="B187" t="s">
        <v>437</v>
      </c>
      <c r="C187" t="s">
        <v>689</v>
      </c>
      <c r="D187" t="s">
        <v>125</v>
      </c>
      <c r="E187" s="125" t="s">
        <v>984</v>
      </c>
    </row>
    <row r="188" spans="1:5" ht="15.75">
      <c r="A188" t="s">
        <v>2362</v>
      </c>
      <c r="B188" t="s">
        <v>406</v>
      </c>
      <c r="C188" t="s">
        <v>445</v>
      </c>
      <c r="D188" t="s">
        <v>2363</v>
      </c>
      <c r="E188" s="125" t="s">
        <v>2472</v>
      </c>
    </row>
    <row r="189" spans="1:5" ht="15.75">
      <c r="A189" t="s">
        <v>688</v>
      </c>
      <c r="B189" t="s">
        <v>687</v>
      </c>
      <c r="C189" t="s">
        <v>442</v>
      </c>
      <c r="E189" s="125" t="s">
        <v>1673</v>
      </c>
    </row>
    <row r="190" spans="1:5" ht="15.75">
      <c r="A190" t="s">
        <v>686</v>
      </c>
      <c r="B190" t="s">
        <v>685</v>
      </c>
      <c r="C190" t="s">
        <v>412</v>
      </c>
      <c r="D190" t="s">
        <v>92</v>
      </c>
      <c r="E190" s="125" t="s">
        <v>1562</v>
      </c>
    </row>
    <row r="191" spans="1:5" ht="15.75">
      <c r="A191" t="s">
        <v>2364</v>
      </c>
      <c r="B191" t="s">
        <v>404</v>
      </c>
      <c r="C191" t="s">
        <v>439</v>
      </c>
      <c r="D191" t="s">
        <v>86</v>
      </c>
      <c r="E191" s="125" t="s">
        <v>1562</v>
      </c>
    </row>
    <row r="192" spans="1:5" ht="15.75">
      <c r="A192" t="s">
        <v>2365</v>
      </c>
      <c r="B192" t="s">
        <v>403</v>
      </c>
      <c r="C192" t="s">
        <v>412</v>
      </c>
      <c r="D192" t="s">
        <v>2304</v>
      </c>
      <c r="E192" s="125" t="s">
        <v>2472</v>
      </c>
    </row>
    <row r="193" spans="1:5" ht="15.75">
      <c r="A193" t="s">
        <v>684</v>
      </c>
      <c r="B193" t="s">
        <v>683</v>
      </c>
      <c r="C193" t="s">
        <v>442</v>
      </c>
      <c r="D193" t="s">
        <v>110</v>
      </c>
      <c r="E193" s="125" t="s">
        <v>1661</v>
      </c>
    </row>
    <row r="194" spans="1:5" ht="15.75">
      <c r="A194" t="s">
        <v>682</v>
      </c>
      <c r="B194" t="s">
        <v>462</v>
      </c>
      <c r="C194" t="s">
        <v>445</v>
      </c>
      <c r="D194" t="s">
        <v>104</v>
      </c>
      <c r="E194" s="125" t="s">
        <v>1674</v>
      </c>
    </row>
    <row r="195" spans="1:5" ht="15.75">
      <c r="A195" t="s">
        <v>2366</v>
      </c>
      <c r="B195" t="s">
        <v>437</v>
      </c>
      <c r="C195" t="s">
        <v>429</v>
      </c>
      <c r="D195" t="s">
        <v>97</v>
      </c>
      <c r="E195" s="125" t="s">
        <v>928</v>
      </c>
    </row>
    <row r="196" spans="1:5" ht="15.75">
      <c r="A196" t="s">
        <v>681</v>
      </c>
      <c r="B196" t="s">
        <v>680</v>
      </c>
      <c r="C196" t="s">
        <v>445</v>
      </c>
      <c r="D196" t="s">
        <v>130</v>
      </c>
      <c r="E196" s="125" t="s">
        <v>72</v>
      </c>
    </row>
    <row r="197" spans="1:5" ht="15.75">
      <c r="A197" t="s">
        <v>679</v>
      </c>
      <c r="B197" t="s">
        <v>678</v>
      </c>
      <c r="C197" t="s">
        <v>445</v>
      </c>
      <c r="D197" t="s">
        <v>2367</v>
      </c>
      <c r="E197" s="125" t="s">
        <v>1562</v>
      </c>
    </row>
    <row r="198" spans="1:5" ht="15.75">
      <c r="A198" t="s">
        <v>679</v>
      </c>
      <c r="B198" t="s">
        <v>464</v>
      </c>
      <c r="C198" t="s">
        <v>412</v>
      </c>
      <c r="D198" t="s">
        <v>86</v>
      </c>
      <c r="E198" s="125" t="s">
        <v>1562</v>
      </c>
    </row>
    <row r="199" spans="1:5" ht="15.75">
      <c r="A199" t="s">
        <v>2368</v>
      </c>
      <c r="B199" t="s">
        <v>717</v>
      </c>
      <c r="E199" s="125" t="s">
        <v>46</v>
      </c>
    </row>
    <row r="200" spans="1:5" ht="15.75">
      <c r="A200" t="s">
        <v>2369</v>
      </c>
      <c r="B200" t="s">
        <v>465</v>
      </c>
      <c r="C200" t="s">
        <v>439</v>
      </c>
      <c r="D200" t="s">
        <v>124</v>
      </c>
      <c r="E200" s="125" t="s">
        <v>1562</v>
      </c>
    </row>
    <row r="201" spans="1:5" ht="15.75">
      <c r="A201" t="s">
        <v>2370</v>
      </c>
      <c r="B201" t="s">
        <v>742</v>
      </c>
      <c r="C201" t="s">
        <v>420</v>
      </c>
      <c r="D201" t="s">
        <v>87</v>
      </c>
      <c r="E201" s="125" t="s">
        <v>1661</v>
      </c>
    </row>
    <row r="202" spans="1:5" ht="15.75">
      <c r="A202" t="s">
        <v>2371</v>
      </c>
      <c r="B202" t="s">
        <v>2372</v>
      </c>
      <c r="C202" t="s">
        <v>402</v>
      </c>
      <c r="D202" t="s">
        <v>2363</v>
      </c>
      <c r="E202" s="125" t="s">
        <v>1658</v>
      </c>
    </row>
    <row r="203" spans="1:5" ht="15.75">
      <c r="A203" t="s">
        <v>677</v>
      </c>
      <c r="B203" t="s">
        <v>676</v>
      </c>
      <c r="C203" t="s">
        <v>412</v>
      </c>
      <c r="D203" t="s">
        <v>92</v>
      </c>
      <c r="E203" s="125" t="s">
        <v>46</v>
      </c>
    </row>
    <row r="204" spans="1:5" ht="15.75">
      <c r="A204" t="s">
        <v>675</v>
      </c>
      <c r="B204" t="s">
        <v>674</v>
      </c>
      <c r="C204" t="s">
        <v>408</v>
      </c>
      <c r="D204" t="s">
        <v>97</v>
      </c>
      <c r="E204" s="125" t="s">
        <v>2148</v>
      </c>
    </row>
    <row r="205" spans="1:5" ht="15.75">
      <c r="A205" t="s">
        <v>675</v>
      </c>
      <c r="B205" t="s">
        <v>2373</v>
      </c>
      <c r="C205" t="s">
        <v>442</v>
      </c>
      <c r="D205" t="s">
        <v>125</v>
      </c>
      <c r="E205" s="125" t="s">
        <v>2513</v>
      </c>
    </row>
    <row r="206" spans="1:5" ht="15.75">
      <c r="A206" t="s">
        <v>673</v>
      </c>
      <c r="B206" t="s">
        <v>672</v>
      </c>
      <c r="C206" t="s">
        <v>445</v>
      </c>
      <c r="D206" t="s">
        <v>91</v>
      </c>
      <c r="E206" s="125" t="s">
        <v>1562</v>
      </c>
    </row>
    <row r="207" spans="1:5" ht="15.75">
      <c r="A207" t="s">
        <v>671</v>
      </c>
      <c r="B207" t="s">
        <v>670</v>
      </c>
      <c r="C207" t="s">
        <v>412</v>
      </c>
      <c r="D207" t="s">
        <v>87</v>
      </c>
      <c r="E207" s="125" t="s">
        <v>2472</v>
      </c>
    </row>
    <row r="208" spans="1:5" ht="15.75">
      <c r="A208" t="s">
        <v>669</v>
      </c>
      <c r="B208" t="s">
        <v>668</v>
      </c>
      <c r="C208" t="s">
        <v>408</v>
      </c>
      <c r="D208" t="s">
        <v>117</v>
      </c>
      <c r="E208" s="125" t="s">
        <v>1670</v>
      </c>
    </row>
    <row r="209" spans="1:5" ht="15.75">
      <c r="A209" t="s">
        <v>667</v>
      </c>
      <c r="B209" t="s">
        <v>666</v>
      </c>
      <c r="C209" t="s">
        <v>439</v>
      </c>
      <c r="D209" t="s">
        <v>97</v>
      </c>
      <c r="E209" s="125" t="s">
        <v>1661</v>
      </c>
    </row>
    <row r="210" spans="1:5" ht="15.75">
      <c r="A210" t="s">
        <v>664</v>
      </c>
      <c r="B210" t="s">
        <v>663</v>
      </c>
      <c r="C210" t="s">
        <v>408</v>
      </c>
      <c r="D210" t="s">
        <v>97</v>
      </c>
      <c r="E210" s="125" t="s">
        <v>1674</v>
      </c>
    </row>
    <row r="211" spans="1:5" ht="15.75">
      <c r="A211" t="s">
        <v>593</v>
      </c>
      <c r="B211" t="s">
        <v>594</v>
      </c>
      <c r="C211" t="s">
        <v>445</v>
      </c>
      <c r="D211" t="s">
        <v>97</v>
      </c>
      <c r="E211" s="125" t="s">
        <v>984</v>
      </c>
    </row>
    <row r="212" spans="1:5" ht="15.75">
      <c r="A212" t="s">
        <v>595</v>
      </c>
      <c r="B212" t="s">
        <v>795</v>
      </c>
      <c r="C212" t="s">
        <v>445</v>
      </c>
      <c r="D212" t="s">
        <v>82</v>
      </c>
      <c r="E212" s="125" t="s">
        <v>72</v>
      </c>
    </row>
    <row r="213" spans="1:5" ht="15.75">
      <c r="A213" t="s">
        <v>661</v>
      </c>
      <c r="B213" t="s">
        <v>430</v>
      </c>
      <c r="C213" t="s">
        <v>412</v>
      </c>
      <c r="D213" t="s">
        <v>82</v>
      </c>
      <c r="E213" s="125" t="s">
        <v>2472</v>
      </c>
    </row>
    <row r="214" spans="1:5" ht="15.75">
      <c r="A214" t="s">
        <v>596</v>
      </c>
      <c r="B214" t="s">
        <v>597</v>
      </c>
      <c r="C214" t="s">
        <v>418</v>
      </c>
      <c r="D214" t="s">
        <v>2293</v>
      </c>
      <c r="E214" s="125" t="s">
        <v>1673</v>
      </c>
    </row>
    <row r="215" spans="1:5" ht="15.75">
      <c r="A215" t="s">
        <v>598</v>
      </c>
      <c r="B215" t="s">
        <v>795</v>
      </c>
      <c r="C215" t="s">
        <v>429</v>
      </c>
      <c r="D215" t="s">
        <v>2363</v>
      </c>
      <c r="E215" s="125" t="s">
        <v>2148</v>
      </c>
    </row>
    <row r="216" spans="1:5" ht="15.75">
      <c r="A216" t="s">
        <v>660</v>
      </c>
      <c r="B216" t="s">
        <v>659</v>
      </c>
      <c r="E216" s="125" t="s">
        <v>2148</v>
      </c>
    </row>
    <row r="217" spans="1:5" ht="15.75">
      <c r="A217" t="s">
        <v>658</v>
      </c>
      <c r="B217" t="s">
        <v>657</v>
      </c>
      <c r="C217" t="s">
        <v>420</v>
      </c>
      <c r="E217" s="125" t="s">
        <v>1673</v>
      </c>
    </row>
    <row r="218" spans="1:5" ht="15.75">
      <c r="A218" t="s">
        <v>656</v>
      </c>
      <c r="B218" t="s">
        <v>655</v>
      </c>
      <c r="C218" t="s">
        <v>429</v>
      </c>
      <c r="D218" t="s">
        <v>112</v>
      </c>
      <c r="E218" s="125" t="s">
        <v>928</v>
      </c>
    </row>
    <row r="219" spans="1:5" ht="15.75">
      <c r="A219" t="s">
        <v>599</v>
      </c>
      <c r="B219" t="s">
        <v>795</v>
      </c>
      <c r="C219" t="s">
        <v>468</v>
      </c>
      <c r="D219" t="s">
        <v>2301</v>
      </c>
      <c r="E219" s="125" t="s">
        <v>1658</v>
      </c>
    </row>
    <row r="220" spans="1:5" ht="15.75">
      <c r="A220" t="s">
        <v>499</v>
      </c>
      <c r="B220" t="s">
        <v>498</v>
      </c>
      <c r="E220" s="125" t="s">
        <v>1670</v>
      </c>
    </row>
    <row r="221" spans="1:5" ht="15.75">
      <c r="A221" t="s">
        <v>600</v>
      </c>
      <c r="B221" t="s">
        <v>601</v>
      </c>
      <c r="C221" t="s">
        <v>412</v>
      </c>
      <c r="D221" t="s">
        <v>87</v>
      </c>
      <c r="E221" s="125" t="s">
        <v>72</v>
      </c>
    </row>
    <row r="222" spans="1:5" ht="15.75">
      <c r="A222" t="s">
        <v>496</v>
      </c>
      <c r="B222" t="s">
        <v>497</v>
      </c>
      <c r="C222" t="s">
        <v>402</v>
      </c>
      <c r="D222" t="s">
        <v>84</v>
      </c>
      <c r="E222" s="125" t="s">
        <v>2148</v>
      </c>
    </row>
    <row r="223" spans="1:5" ht="15.75">
      <c r="A223" t="s">
        <v>496</v>
      </c>
      <c r="B223" t="s">
        <v>458</v>
      </c>
      <c r="E223" s="125" t="s">
        <v>2513</v>
      </c>
    </row>
    <row r="224" spans="1:5" ht="15.75">
      <c r="A224" t="s">
        <v>496</v>
      </c>
      <c r="B224" t="s">
        <v>495</v>
      </c>
      <c r="C224" t="s">
        <v>412</v>
      </c>
      <c r="D224" t="s">
        <v>115</v>
      </c>
      <c r="E224" s="125" t="s">
        <v>928</v>
      </c>
    </row>
    <row r="225" spans="1:5" ht="15.75">
      <c r="A225" t="s">
        <v>493</v>
      </c>
      <c r="B225" t="s">
        <v>492</v>
      </c>
      <c r="C225" t="s">
        <v>602</v>
      </c>
      <c r="D225" t="s">
        <v>91</v>
      </c>
      <c r="E225" s="125" t="s">
        <v>984</v>
      </c>
    </row>
    <row r="226" spans="1:5" ht="15.75">
      <c r="A226" t="s">
        <v>491</v>
      </c>
      <c r="B226" t="s">
        <v>603</v>
      </c>
      <c r="C226" t="s">
        <v>412</v>
      </c>
      <c r="D226" t="s">
        <v>85</v>
      </c>
      <c r="E226" s="125" t="s">
        <v>1661</v>
      </c>
    </row>
    <row r="227" spans="1:5" ht="15.75">
      <c r="A227" t="s">
        <v>491</v>
      </c>
      <c r="B227" t="s">
        <v>490</v>
      </c>
      <c r="C227" t="s">
        <v>442</v>
      </c>
      <c r="D227" t="s">
        <v>86</v>
      </c>
      <c r="E227" s="125" t="s">
        <v>1658</v>
      </c>
    </row>
    <row r="228" spans="1:5" ht="15.75">
      <c r="A228" t="s">
        <v>489</v>
      </c>
      <c r="B228" t="s">
        <v>464</v>
      </c>
      <c r="C228" t="s">
        <v>412</v>
      </c>
      <c r="D228" t="s">
        <v>2292</v>
      </c>
      <c r="E228" s="125" t="s">
        <v>72</v>
      </c>
    </row>
    <row r="229" spans="1:5" ht="15.75">
      <c r="A229" t="s">
        <v>488</v>
      </c>
      <c r="B229" t="s">
        <v>487</v>
      </c>
      <c r="C229" t="s">
        <v>439</v>
      </c>
      <c r="D229" t="s">
        <v>124</v>
      </c>
      <c r="E229" s="125" t="s">
        <v>1673</v>
      </c>
    </row>
    <row r="230" spans="1:5" ht="15.75">
      <c r="A230" t="s">
        <v>488</v>
      </c>
      <c r="B230" t="s">
        <v>604</v>
      </c>
      <c r="C230" t="s">
        <v>445</v>
      </c>
      <c r="D230" t="s">
        <v>85</v>
      </c>
      <c r="E230" s="125" t="s">
        <v>984</v>
      </c>
    </row>
    <row r="231" spans="1:5" ht="15.75">
      <c r="A231" t="s">
        <v>486</v>
      </c>
      <c r="B231" t="s">
        <v>430</v>
      </c>
      <c r="C231" t="s">
        <v>412</v>
      </c>
      <c r="D231" t="s">
        <v>2339</v>
      </c>
      <c r="E231" s="125" t="s">
        <v>1674</v>
      </c>
    </row>
    <row r="232" spans="1:5" ht="15.75">
      <c r="A232" t="s">
        <v>485</v>
      </c>
      <c r="B232" t="s">
        <v>484</v>
      </c>
      <c r="C232" t="s">
        <v>442</v>
      </c>
      <c r="D232" t="s">
        <v>104</v>
      </c>
      <c r="E232" s="125" t="s">
        <v>46</v>
      </c>
    </row>
    <row r="233" spans="1:5" ht="15.75">
      <c r="A233" t="s">
        <v>605</v>
      </c>
      <c r="B233" t="s">
        <v>606</v>
      </c>
      <c r="C233" t="s">
        <v>402</v>
      </c>
      <c r="D233" t="s">
        <v>2301</v>
      </c>
      <c r="E233" s="125" t="s">
        <v>1665</v>
      </c>
    </row>
    <row r="234" spans="1:5" ht="15.75">
      <c r="A234" t="s">
        <v>481</v>
      </c>
      <c r="B234" t="s">
        <v>482</v>
      </c>
      <c r="C234" t="s">
        <v>445</v>
      </c>
      <c r="D234" t="s">
        <v>130</v>
      </c>
      <c r="E234" s="125" t="s">
        <v>46</v>
      </c>
    </row>
    <row r="235" spans="1:5" ht="15.75">
      <c r="A235" t="s">
        <v>481</v>
      </c>
      <c r="B235" t="s">
        <v>483</v>
      </c>
      <c r="C235" t="s">
        <v>2359</v>
      </c>
      <c r="D235" t="s">
        <v>91</v>
      </c>
      <c r="E235" s="125" t="s">
        <v>2148</v>
      </c>
    </row>
    <row r="236" spans="1:5" ht="15.75">
      <c r="A236" t="s">
        <v>481</v>
      </c>
      <c r="B236" t="s">
        <v>480</v>
      </c>
      <c r="C236" t="s">
        <v>442</v>
      </c>
      <c r="D236" t="s">
        <v>77</v>
      </c>
      <c r="E236" s="125" t="s">
        <v>1562</v>
      </c>
    </row>
    <row r="237" spans="1:5" ht="15.75">
      <c r="A237" t="s">
        <v>479</v>
      </c>
      <c r="B237" t="s">
        <v>478</v>
      </c>
      <c r="C237" t="s">
        <v>468</v>
      </c>
      <c r="D237" t="s">
        <v>2292</v>
      </c>
      <c r="E237" s="125" t="s">
        <v>2472</v>
      </c>
    </row>
    <row r="238" spans="1:5" ht="15.75">
      <c r="A238" t="s">
        <v>477</v>
      </c>
      <c r="B238" t="s">
        <v>476</v>
      </c>
      <c r="C238" t="s">
        <v>429</v>
      </c>
      <c r="D238" t="s">
        <v>85</v>
      </c>
      <c r="E238" s="125" t="s">
        <v>1661</v>
      </c>
    </row>
    <row r="239" spans="1:5" ht="15.75">
      <c r="A239" t="s">
        <v>475</v>
      </c>
      <c r="B239" t="s">
        <v>474</v>
      </c>
      <c r="C239" t="s">
        <v>420</v>
      </c>
      <c r="D239" t="s">
        <v>97</v>
      </c>
      <c r="E239" s="125" t="s">
        <v>2472</v>
      </c>
    </row>
    <row r="240" spans="1:5" ht="15.75">
      <c r="A240" t="s">
        <v>607</v>
      </c>
      <c r="B240" t="s">
        <v>469</v>
      </c>
      <c r="C240" t="s">
        <v>439</v>
      </c>
      <c r="D240" t="s">
        <v>105</v>
      </c>
      <c r="E240" s="125" t="s">
        <v>1658</v>
      </c>
    </row>
    <row r="241" spans="1:5" ht="15.75">
      <c r="A241" t="s">
        <v>608</v>
      </c>
      <c r="B241" t="s">
        <v>609</v>
      </c>
      <c r="C241" t="s">
        <v>398</v>
      </c>
      <c r="D241" t="s">
        <v>116</v>
      </c>
      <c r="E241" s="125" t="s">
        <v>2513</v>
      </c>
    </row>
    <row r="242" spans="1:5" ht="15.75">
      <c r="A242" t="s">
        <v>472</v>
      </c>
      <c r="B242" t="s">
        <v>471</v>
      </c>
      <c r="C242" t="s">
        <v>402</v>
      </c>
      <c r="D242" t="s">
        <v>90</v>
      </c>
      <c r="E242" s="125" t="s">
        <v>72</v>
      </c>
    </row>
    <row r="243" spans="1:5" ht="15.75">
      <c r="A243" t="s">
        <v>470</v>
      </c>
      <c r="B243" t="s">
        <v>469</v>
      </c>
      <c r="C243" t="s">
        <v>468</v>
      </c>
      <c r="E243" s="125" t="s">
        <v>1673</v>
      </c>
    </row>
    <row r="244" spans="1:5" ht="15.75">
      <c r="A244" t="s">
        <v>466</v>
      </c>
      <c r="B244" t="s">
        <v>465</v>
      </c>
      <c r="C244" t="s">
        <v>408</v>
      </c>
      <c r="D244" t="s">
        <v>116</v>
      </c>
      <c r="E244" s="125" t="s">
        <v>1674</v>
      </c>
    </row>
    <row r="245" spans="1:5" ht="15.75">
      <c r="A245" t="s">
        <v>463</v>
      </c>
      <c r="B245" t="s">
        <v>462</v>
      </c>
      <c r="C245" t="s">
        <v>461</v>
      </c>
      <c r="D245" t="s">
        <v>97</v>
      </c>
      <c r="E245" s="125" t="s">
        <v>72</v>
      </c>
    </row>
    <row r="246" spans="1:5" ht="15.75">
      <c r="A246" t="s">
        <v>460</v>
      </c>
      <c r="B246" t="s">
        <v>403</v>
      </c>
      <c r="C246" t="s">
        <v>442</v>
      </c>
      <c r="D246" t="s">
        <v>105</v>
      </c>
      <c r="E246" s="125" t="s">
        <v>1674</v>
      </c>
    </row>
    <row r="247" spans="1:5" ht="15.75">
      <c r="A247" t="s">
        <v>610</v>
      </c>
      <c r="B247" t="s">
        <v>611</v>
      </c>
      <c r="C247" t="s">
        <v>412</v>
      </c>
      <c r="D247" t="s">
        <v>2292</v>
      </c>
      <c r="E247" s="125" t="s">
        <v>1665</v>
      </c>
    </row>
    <row r="248" spans="1:5" ht="15.75">
      <c r="A248" t="s">
        <v>459</v>
      </c>
      <c r="B248" t="s">
        <v>458</v>
      </c>
      <c r="C248" t="s">
        <v>402</v>
      </c>
      <c r="D248" t="s">
        <v>92</v>
      </c>
      <c r="E248" s="125" t="s">
        <v>984</v>
      </c>
    </row>
    <row r="249" spans="1:5" ht="15.75">
      <c r="A249" t="s">
        <v>457</v>
      </c>
      <c r="B249" t="s">
        <v>456</v>
      </c>
      <c r="C249" t="s">
        <v>429</v>
      </c>
      <c r="D249" t="s">
        <v>115</v>
      </c>
      <c r="E249" s="125" t="s">
        <v>1673</v>
      </c>
    </row>
    <row r="250" spans="1:5" ht="15.75">
      <c r="A250" t="s">
        <v>612</v>
      </c>
      <c r="B250" t="s">
        <v>613</v>
      </c>
      <c r="C250" t="s">
        <v>408</v>
      </c>
      <c r="D250" t="s">
        <v>2301</v>
      </c>
      <c r="E250" s="125" t="s">
        <v>2513</v>
      </c>
    </row>
    <row r="251" spans="1:5" ht="15.75">
      <c r="A251" t="s">
        <v>614</v>
      </c>
      <c r="B251" t="s">
        <v>615</v>
      </c>
      <c r="C251" t="s">
        <v>412</v>
      </c>
      <c r="D251" t="s">
        <v>79</v>
      </c>
      <c r="E251" s="125" t="s">
        <v>1674</v>
      </c>
    </row>
    <row r="252" spans="1:5" ht="15.75">
      <c r="A252" t="s">
        <v>2353</v>
      </c>
      <c r="B252" t="s">
        <v>616</v>
      </c>
      <c r="C252" t="s">
        <v>412</v>
      </c>
      <c r="D252" t="s">
        <v>125</v>
      </c>
      <c r="E252" s="125" t="s">
        <v>984</v>
      </c>
    </row>
    <row r="253" spans="1:5" ht="15.75">
      <c r="A253" t="s">
        <v>455</v>
      </c>
      <c r="B253" t="s">
        <v>410</v>
      </c>
      <c r="C253" t="s">
        <v>445</v>
      </c>
      <c r="D253" t="s">
        <v>73</v>
      </c>
      <c r="E253" s="125" t="s">
        <v>928</v>
      </c>
    </row>
    <row r="254" spans="1:5" ht="15.75">
      <c r="A254" t="s">
        <v>617</v>
      </c>
      <c r="B254" t="s">
        <v>399</v>
      </c>
      <c r="C254" t="s">
        <v>445</v>
      </c>
      <c r="D254" t="s">
        <v>106</v>
      </c>
      <c r="E254" s="125" t="s">
        <v>1673</v>
      </c>
    </row>
    <row r="255" spans="1:5" ht="15.75">
      <c r="A255" t="s">
        <v>618</v>
      </c>
      <c r="B255" t="s">
        <v>619</v>
      </c>
      <c r="C255" t="s">
        <v>442</v>
      </c>
      <c r="D255" t="s">
        <v>82</v>
      </c>
      <c r="E255" s="125" t="s">
        <v>2472</v>
      </c>
    </row>
    <row r="256" spans="1:5" ht="15.75">
      <c r="A256" t="s">
        <v>620</v>
      </c>
      <c r="B256" t="s">
        <v>621</v>
      </c>
      <c r="C256" t="s">
        <v>412</v>
      </c>
      <c r="D256" t="s">
        <v>90</v>
      </c>
      <c r="E256" s="125" t="s">
        <v>928</v>
      </c>
    </row>
    <row r="257" spans="1:5" ht="15.75">
      <c r="A257" t="s">
        <v>454</v>
      </c>
      <c r="B257" t="s">
        <v>453</v>
      </c>
      <c r="C257" t="s">
        <v>445</v>
      </c>
      <c r="D257" t="s">
        <v>77</v>
      </c>
      <c r="E257" s="125" t="s">
        <v>928</v>
      </c>
    </row>
    <row r="258" spans="1:5" ht="15.75">
      <c r="A258" t="s">
        <v>452</v>
      </c>
      <c r="B258" t="s">
        <v>451</v>
      </c>
      <c r="C258" t="s">
        <v>412</v>
      </c>
      <c r="D258" t="s">
        <v>112</v>
      </c>
      <c r="E258" s="125" t="s">
        <v>1670</v>
      </c>
    </row>
    <row r="259" spans="1:5" ht="15.75">
      <c r="A259" t="s">
        <v>622</v>
      </c>
      <c r="B259" t="s">
        <v>623</v>
      </c>
      <c r="C259" t="s">
        <v>412</v>
      </c>
      <c r="D259" t="s">
        <v>130</v>
      </c>
      <c r="E259" s="125" t="s">
        <v>1673</v>
      </c>
    </row>
    <row r="260" spans="1:5" ht="15.75">
      <c r="A260" t="s">
        <v>450</v>
      </c>
      <c r="B260" t="s">
        <v>421</v>
      </c>
      <c r="C260" t="s">
        <v>412</v>
      </c>
      <c r="E260" s="125" t="s">
        <v>2472</v>
      </c>
    </row>
    <row r="261" spans="1:5" ht="15.75">
      <c r="A261" t="s">
        <v>449</v>
      </c>
      <c r="B261" t="s">
        <v>448</v>
      </c>
      <c r="C261" t="s">
        <v>420</v>
      </c>
      <c r="D261" t="s">
        <v>124</v>
      </c>
      <c r="E261" s="125" t="s">
        <v>928</v>
      </c>
    </row>
    <row r="262" spans="1:5" ht="15.75">
      <c r="A262" t="s">
        <v>624</v>
      </c>
      <c r="B262" t="s">
        <v>619</v>
      </c>
      <c r="C262" t="s">
        <v>412</v>
      </c>
      <c r="D262" t="s">
        <v>112</v>
      </c>
      <c r="E262" s="125" t="s">
        <v>1658</v>
      </c>
    </row>
    <row r="263" spans="1:5" ht="15.75">
      <c r="A263" t="s">
        <v>625</v>
      </c>
      <c r="B263" t="s">
        <v>399</v>
      </c>
      <c r="C263" t="s">
        <v>412</v>
      </c>
      <c r="D263" t="s">
        <v>73</v>
      </c>
      <c r="E263" s="125" t="s">
        <v>1670</v>
      </c>
    </row>
    <row r="264" spans="1:5" ht="15.75">
      <c r="A264" t="s">
        <v>447</v>
      </c>
      <c r="B264" t="s">
        <v>446</v>
      </c>
      <c r="C264" t="s">
        <v>445</v>
      </c>
      <c r="D264" t="s">
        <v>115</v>
      </c>
      <c r="E264" s="125" t="s">
        <v>984</v>
      </c>
    </row>
    <row r="265" spans="1:5" ht="15.75">
      <c r="A265" t="s">
        <v>444</v>
      </c>
      <c r="B265" t="s">
        <v>404</v>
      </c>
      <c r="E265" s="125" t="s">
        <v>2472</v>
      </c>
    </row>
    <row r="266" spans="1:5" ht="15.75">
      <c r="A266" t="s">
        <v>626</v>
      </c>
      <c r="B266" t="s">
        <v>627</v>
      </c>
      <c r="C266" t="s">
        <v>445</v>
      </c>
      <c r="D266" t="s">
        <v>73</v>
      </c>
      <c r="E266" s="125" t="s">
        <v>984</v>
      </c>
    </row>
    <row r="267" spans="1:5" ht="15.75">
      <c r="A267" t="s">
        <v>628</v>
      </c>
      <c r="B267" t="s">
        <v>629</v>
      </c>
      <c r="C267" t="s">
        <v>398</v>
      </c>
      <c r="D267" t="s">
        <v>115</v>
      </c>
      <c r="E267" s="125" t="s">
        <v>1670</v>
      </c>
    </row>
    <row r="268" spans="1:5" ht="15.75">
      <c r="A268" t="s">
        <v>441</v>
      </c>
      <c r="B268" t="s">
        <v>440</v>
      </c>
      <c r="C268" t="s">
        <v>439</v>
      </c>
      <c r="D268" t="s">
        <v>87</v>
      </c>
      <c r="E268" s="125" t="s">
        <v>984</v>
      </c>
    </row>
    <row r="269" spans="1:5" ht="15.75">
      <c r="A269" t="s">
        <v>438</v>
      </c>
      <c r="B269" t="s">
        <v>437</v>
      </c>
      <c r="C269" t="s">
        <v>412</v>
      </c>
      <c r="D269" t="s">
        <v>116</v>
      </c>
      <c r="E269" s="125" t="s">
        <v>1562</v>
      </c>
    </row>
    <row r="270" spans="1:5" ht="15.75">
      <c r="A270" t="s">
        <v>630</v>
      </c>
      <c r="B270" t="s">
        <v>703</v>
      </c>
      <c r="C270" t="s">
        <v>468</v>
      </c>
      <c r="D270" t="s">
        <v>116</v>
      </c>
      <c r="E270" s="125" t="s">
        <v>2513</v>
      </c>
    </row>
    <row r="271" spans="1:5" ht="15.75">
      <c r="A271" t="s">
        <v>436</v>
      </c>
      <c r="B271" t="s">
        <v>435</v>
      </c>
      <c r="C271" t="s">
        <v>402</v>
      </c>
      <c r="D271" t="s">
        <v>76</v>
      </c>
      <c r="E271" s="125" t="s">
        <v>2513</v>
      </c>
    </row>
    <row r="272" spans="1:5" ht="15.75">
      <c r="A272" t="s">
        <v>631</v>
      </c>
      <c r="B272" t="s">
        <v>467</v>
      </c>
      <c r="C272" t="s">
        <v>412</v>
      </c>
      <c r="D272" t="s">
        <v>2292</v>
      </c>
      <c r="E272" s="125" t="s">
        <v>1665</v>
      </c>
    </row>
    <row r="273" spans="1:5" ht="15.75">
      <c r="A273" t="s">
        <v>433</v>
      </c>
      <c r="B273" t="s">
        <v>432</v>
      </c>
      <c r="C273" t="s">
        <v>429</v>
      </c>
      <c r="D273" t="s">
        <v>2293</v>
      </c>
      <c r="E273" s="125" t="s">
        <v>72</v>
      </c>
    </row>
    <row r="274" spans="1:5" ht="15.75">
      <c r="A274" t="s">
        <v>431</v>
      </c>
      <c r="B274" t="s">
        <v>430</v>
      </c>
      <c r="C274" t="s">
        <v>632</v>
      </c>
      <c r="D274" t="s">
        <v>90</v>
      </c>
      <c r="E274" s="125" t="s">
        <v>2148</v>
      </c>
    </row>
    <row r="275" spans="1:5" ht="15.75">
      <c r="A275" t="s">
        <v>428</v>
      </c>
      <c r="B275" t="s">
        <v>427</v>
      </c>
      <c r="C275" t="s">
        <v>420</v>
      </c>
      <c r="E275" s="125" t="s">
        <v>1673</v>
      </c>
    </row>
    <row r="276" spans="1:5" ht="15.75">
      <c r="A276" t="s">
        <v>426</v>
      </c>
      <c r="B276" t="s">
        <v>410</v>
      </c>
      <c r="C276" t="s">
        <v>402</v>
      </c>
      <c r="D276" t="s">
        <v>77</v>
      </c>
      <c r="E276" s="125" t="s">
        <v>928</v>
      </c>
    </row>
    <row r="277" spans="1:5" ht="15.75">
      <c r="A277" t="s">
        <v>424</v>
      </c>
      <c r="B277" t="s">
        <v>423</v>
      </c>
      <c r="E277" s="125" t="s">
        <v>1674</v>
      </c>
    </row>
    <row r="278" spans="1:5" ht="15.75">
      <c r="A278" t="s">
        <v>424</v>
      </c>
      <c r="B278" t="s">
        <v>633</v>
      </c>
      <c r="C278" t="s">
        <v>402</v>
      </c>
      <c r="D278" t="s">
        <v>87</v>
      </c>
      <c r="E278" s="125" t="s">
        <v>928</v>
      </c>
    </row>
    <row r="279" spans="1:5" ht="15.75">
      <c r="A279" t="s">
        <v>422</v>
      </c>
      <c r="B279" t="s">
        <v>421</v>
      </c>
      <c r="C279" t="s">
        <v>420</v>
      </c>
      <c r="D279" t="s">
        <v>2292</v>
      </c>
      <c r="E279" s="125" t="s">
        <v>46</v>
      </c>
    </row>
    <row r="280" spans="1:5" ht="15.75">
      <c r="A280" t="s">
        <v>634</v>
      </c>
      <c r="B280" t="s">
        <v>808</v>
      </c>
      <c r="C280" t="s">
        <v>445</v>
      </c>
      <c r="D280" t="s">
        <v>2292</v>
      </c>
      <c r="E280" s="125" t="s">
        <v>2513</v>
      </c>
    </row>
    <row r="281" spans="1:5" ht="15.75">
      <c r="A281" t="s">
        <v>417</v>
      </c>
      <c r="B281" t="s">
        <v>416</v>
      </c>
      <c r="C281" t="s">
        <v>398</v>
      </c>
      <c r="D281" t="s">
        <v>113</v>
      </c>
      <c r="E281" s="125" t="s">
        <v>1661</v>
      </c>
    </row>
    <row r="282" spans="1:5" ht="15.75">
      <c r="A282" t="s">
        <v>635</v>
      </c>
      <c r="B282" t="s">
        <v>636</v>
      </c>
      <c r="C282" t="s">
        <v>412</v>
      </c>
      <c r="D282" t="s">
        <v>87</v>
      </c>
      <c r="E282" s="125" t="s">
        <v>1665</v>
      </c>
    </row>
    <row r="283" spans="1:5" ht="15.75">
      <c r="A283" t="s">
        <v>411</v>
      </c>
      <c r="B283" t="s">
        <v>413</v>
      </c>
      <c r="C283" t="s">
        <v>412</v>
      </c>
      <c r="D283" t="s">
        <v>86</v>
      </c>
      <c r="E283" s="125" t="s">
        <v>72</v>
      </c>
    </row>
    <row r="284" spans="1:5" ht="15.75">
      <c r="A284" t="s">
        <v>411</v>
      </c>
      <c r="B284" t="s">
        <v>410</v>
      </c>
      <c r="C284" t="s">
        <v>402</v>
      </c>
      <c r="D284" t="s">
        <v>92</v>
      </c>
      <c r="E284" s="125" t="s">
        <v>1670</v>
      </c>
    </row>
    <row r="285" spans="1:5" ht="15.75">
      <c r="A285" t="s">
        <v>409</v>
      </c>
      <c r="B285" t="s">
        <v>406</v>
      </c>
      <c r="C285" t="s">
        <v>402</v>
      </c>
      <c r="D285" t="s">
        <v>117</v>
      </c>
      <c r="E285" s="125" t="s">
        <v>2513</v>
      </c>
    </row>
    <row r="286" spans="1:5" ht="15.75">
      <c r="A286" t="s">
        <v>1527</v>
      </c>
      <c r="B286" t="s">
        <v>849</v>
      </c>
      <c r="C286" t="s">
        <v>445</v>
      </c>
      <c r="D286" t="s">
        <v>2301</v>
      </c>
      <c r="E286" s="125" t="s">
        <v>1562</v>
      </c>
    </row>
    <row r="287" spans="1:5" ht="15.75">
      <c r="A287" t="s">
        <v>1528</v>
      </c>
      <c r="B287" t="s">
        <v>1529</v>
      </c>
      <c r="C287" t="s">
        <v>412</v>
      </c>
      <c r="D287" t="s">
        <v>91</v>
      </c>
      <c r="E287" s="125" t="s">
        <v>1670</v>
      </c>
    </row>
    <row r="288" spans="1:5" ht="15.75">
      <c r="A288" t="s">
        <v>407</v>
      </c>
      <c r="B288" t="s">
        <v>406</v>
      </c>
      <c r="C288" t="s">
        <v>402</v>
      </c>
      <c r="D288" t="s">
        <v>85</v>
      </c>
      <c r="E288" s="125" t="s">
        <v>1670</v>
      </c>
    </row>
    <row r="289" spans="1:5" ht="15.75">
      <c r="A289" t="s">
        <v>405</v>
      </c>
      <c r="B289" t="s">
        <v>404</v>
      </c>
      <c r="C289" t="s">
        <v>402</v>
      </c>
      <c r="D289" t="s">
        <v>2292</v>
      </c>
      <c r="E289" s="125" t="s">
        <v>1673</v>
      </c>
    </row>
    <row r="290" spans="1:5" ht="15.75">
      <c r="A290" t="s">
        <v>1530</v>
      </c>
      <c r="B290" t="s">
        <v>1531</v>
      </c>
      <c r="C290" t="s">
        <v>398</v>
      </c>
      <c r="D290" t="s">
        <v>130</v>
      </c>
      <c r="E290" s="125" t="s">
        <v>2513</v>
      </c>
    </row>
    <row r="291" spans="1:5" ht="15.75">
      <c r="A291" t="s">
        <v>401</v>
      </c>
      <c r="B291" t="s">
        <v>400</v>
      </c>
      <c r="E291" s="125" t="s">
        <v>1674</v>
      </c>
    </row>
    <row r="292" spans="1:5" ht="15.75">
      <c r="A292" t="s">
        <v>1532</v>
      </c>
      <c r="B292" t="s">
        <v>775</v>
      </c>
      <c r="C292" t="s">
        <v>412</v>
      </c>
      <c r="D292" t="s">
        <v>2336</v>
      </c>
      <c r="E292" s="125" t="s">
        <v>1658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23"/>
  <sheetViews>
    <sheetView zoomScale="60" zoomScaleNormal="60" zoomScalePageLayoutView="0" workbookViewId="0" topLeftCell="A1">
      <selection activeCell="A112" sqref="A112"/>
    </sheetView>
  </sheetViews>
  <sheetFormatPr defaultColWidth="9.140625" defaultRowHeight="12.75"/>
  <cols>
    <col min="1" max="1" width="28.57421875" style="62" customWidth="1"/>
    <col min="2" max="2" width="14.28125" style="62" customWidth="1"/>
    <col min="3" max="4" width="21.7109375" style="62" customWidth="1"/>
    <col min="5" max="5" width="36.00390625" style="62" customWidth="1"/>
    <col min="6" max="6" width="11.140625" style="62" customWidth="1"/>
    <col min="7" max="7" width="30.140625" style="62" bestFit="1" customWidth="1"/>
    <col min="8" max="8" width="13.7109375" style="62" customWidth="1"/>
    <col min="9" max="9" width="18.00390625" style="62" bestFit="1" customWidth="1"/>
    <col min="10" max="10" width="19.57421875" style="62" customWidth="1"/>
    <col min="11" max="11" width="36.421875" style="62" bestFit="1" customWidth="1"/>
    <col min="12" max="12" width="13.140625" style="62" customWidth="1"/>
    <col min="13" max="13" width="21.00390625" style="62" bestFit="1" customWidth="1"/>
    <col min="14" max="14" width="12.7109375" style="62" bestFit="1" customWidth="1"/>
    <col min="15" max="15" width="26.00390625" style="62" customWidth="1"/>
    <col min="16" max="16" width="21.140625" style="62" customWidth="1"/>
    <col min="17" max="17" width="43.00390625" style="62" customWidth="1"/>
    <col min="18" max="18" width="12.57421875" style="62" customWidth="1"/>
    <col min="19" max="19" width="27.7109375" style="62" customWidth="1"/>
    <col min="20" max="20" width="13.140625" style="62" customWidth="1"/>
    <col min="21" max="21" width="24.8515625" style="62" customWidth="1"/>
    <col min="22" max="22" width="20.8515625" style="62" customWidth="1"/>
    <col min="23" max="23" width="44.8515625" style="62" customWidth="1"/>
    <col min="24" max="24" width="12.28125" style="62" customWidth="1"/>
    <col min="25" max="25" width="20.8515625" style="62" customWidth="1"/>
    <col min="26" max="26" width="13.140625" style="62" customWidth="1"/>
    <col min="27" max="28" width="19.421875" style="62" customWidth="1"/>
    <col min="29" max="29" width="40.28125" style="62" customWidth="1"/>
    <col min="30" max="16384" width="9.140625" style="62" customWidth="1"/>
  </cols>
  <sheetData>
    <row r="1" spans="1:24" ht="18.75">
      <c r="A1" s="26" t="s">
        <v>1673</v>
      </c>
      <c r="B1" s="26"/>
      <c r="C1" s="26"/>
      <c r="D1" s="26"/>
      <c r="E1" s="26"/>
      <c r="F1" s="142"/>
      <c r="G1" s="26" t="s">
        <v>1674</v>
      </c>
      <c r="H1" s="26"/>
      <c r="I1" s="26"/>
      <c r="J1" s="26"/>
      <c r="K1" s="26"/>
      <c r="L1" s="142"/>
      <c r="M1" s="26" t="s">
        <v>1973</v>
      </c>
      <c r="N1" s="138"/>
      <c r="O1" s="138"/>
      <c r="P1" s="138"/>
      <c r="Q1" s="138"/>
      <c r="R1" s="142"/>
      <c r="S1" s="26" t="s">
        <v>1562</v>
      </c>
      <c r="T1" s="138"/>
      <c r="U1" s="138"/>
      <c r="V1" s="138"/>
      <c r="W1" s="138"/>
      <c r="X1" s="142"/>
    </row>
    <row r="2" spans="1:24" ht="15.75">
      <c r="A2" s="55" t="s">
        <v>1645</v>
      </c>
      <c r="B2" s="55" t="s">
        <v>1646</v>
      </c>
      <c r="C2" s="55" t="s">
        <v>1647</v>
      </c>
      <c r="D2" s="55" t="s">
        <v>1415</v>
      </c>
      <c r="E2" s="55" t="s">
        <v>1648</v>
      </c>
      <c r="F2" s="142"/>
      <c r="G2" s="55" t="s">
        <v>1645</v>
      </c>
      <c r="H2" s="55" t="s">
        <v>1646</v>
      </c>
      <c r="I2" s="55" t="s">
        <v>1647</v>
      </c>
      <c r="J2" s="85" t="s">
        <v>1415</v>
      </c>
      <c r="K2" s="55" t="s">
        <v>1648</v>
      </c>
      <c r="L2" s="142"/>
      <c r="M2" s="55" t="s">
        <v>1645</v>
      </c>
      <c r="N2" s="55" t="s">
        <v>1646</v>
      </c>
      <c r="O2" s="55" t="s">
        <v>1647</v>
      </c>
      <c r="P2" s="55" t="s">
        <v>1415</v>
      </c>
      <c r="Q2" s="55" t="s">
        <v>1648</v>
      </c>
      <c r="R2" s="142"/>
      <c r="S2" s="55" t="s">
        <v>1645</v>
      </c>
      <c r="T2" s="55" t="s">
        <v>1646</v>
      </c>
      <c r="U2" s="55" t="s">
        <v>1647</v>
      </c>
      <c r="V2" s="85" t="s">
        <v>1415</v>
      </c>
      <c r="W2" s="55" t="s">
        <v>1648</v>
      </c>
      <c r="X2" s="142"/>
    </row>
    <row r="3" spans="1:24" ht="15.75">
      <c r="A3" s="83" t="s">
        <v>512</v>
      </c>
      <c r="B3" s="77">
        <v>-2014</v>
      </c>
      <c r="C3" s="83" t="s">
        <v>1649</v>
      </c>
      <c r="D3" s="84">
        <v>300000</v>
      </c>
      <c r="E3" s="85" t="s">
        <v>1078</v>
      </c>
      <c r="F3" s="142"/>
      <c r="G3" s="83" t="s">
        <v>38</v>
      </c>
      <c r="H3" s="77">
        <v>-2015</v>
      </c>
      <c r="I3" s="83" t="s">
        <v>1649</v>
      </c>
      <c r="J3" s="84">
        <v>250000</v>
      </c>
      <c r="K3" s="85" t="s">
        <v>1078</v>
      </c>
      <c r="L3" s="142"/>
      <c r="M3" s="83" t="s">
        <v>587</v>
      </c>
      <c r="N3" s="77">
        <v>-2014</v>
      </c>
      <c r="O3" s="83" t="s">
        <v>1649</v>
      </c>
      <c r="P3" s="84">
        <v>250000</v>
      </c>
      <c r="Q3" s="85" t="s">
        <v>588</v>
      </c>
      <c r="R3" s="142"/>
      <c r="S3" s="83" t="s">
        <v>57</v>
      </c>
      <c r="T3" s="77">
        <v>-2015</v>
      </c>
      <c r="U3" s="83" t="s">
        <v>1649</v>
      </c>
      <c r="V3" s="84">
        <v>13750000</v>
      </c>
      <c r="W3" s="85" t="s">
        <v>1078</v>
      </c>
      <c r="X3" s="142"/>
    </row>
    <row r="4" spans="1:24" ht="15.75">
      <c r="A4" s="83" t="s">
        <v>1889</v>
      </c>
      <c r="B4" s="77">
        <v>-2014</v>
      </c>
      <c r="C4" s="83" t="s">
        <v>1649</v>
      </c>
      <c r="D4" s="84">
        <v>250000</v>
      </c>
      <c r="E4" s="85" t="s">
        <v>936</v>
      </c>
      <c r="F4" s="142"/>
      <c r="G4" s="83" t="s">
        <v>2079</v>
      </c>
      <c r="H4" s="77">
        <v>-2014</v>
      </c>
      <c r="I4" s="83" t="s">
        <v>1649</v>
      </c>
      <c r="J4" s="84">
        <v>2300000</v>
      </c>
      <c r="K4" s="85" t="s">
        <v>918</v>
      </c>
      <c r="L4" s="142"/>
      <c r="M4" s="83" t="s">
        <v>2471</v>
      </c>
      <c r="N4" s="77">
        <v>-2013</v>
      </c>
      <c r="O4" s="83" t="s">
        <v>1649</v>
      </c>
      <c r="P4" s="84">
        <v>7750000</v>
      </c>
      <c r="Q4" s="85" t="s">
        <v>1057</v>
      </c>
      <c r="R4" s="142"/>
      <c r="S4" s="83" t="s">
        <v>368</v>
      </c>
      <c r="T4" s="77">
        <v>-2015</v>
      </c>
      <c r="U4" s="83" t="s">
        <v>1649</v>
      </c>
      <c r="V4" s="84">
        <v>1250000</v>
      </c>
      <c r="W4" s="85" t="s">
        <v>1078</v>
      </c>
      <c r="X4" s="142"/>
    </row>
    <row r="5" spans="1:24" ht="15.75">
      <c r="A5" s="83" t="s">
        <v>1890</v>
      </c>
      <c r="B5" s="77">
        <v>-2014</v>
      </c>
      <c r="C5" s="83" t="s">
        <v>1650</v>
      </c>
      <c r="D5" s="84">
        <v>250000</v>
      </c>
      <c r="E5" s="85" t="s">
        <v>936</v>
      </c>
      <c r="F5" s="142"/>
      <c r="G5" s="83" t="s">
        <v>2021</v>
      </c>
      <c r="H5" s="77">
        <v>-2015</v>
      </c>
      <c r="I5" s="83" t="s">
        <v>1650</v>
      </c>
      <c r="J5" s="84">
        <v>1000000</v>
      </c>
      <c r="K5" s="85" t="s">
        <v>1078</v>
      </c>
      <c r="L5" s="142"/>
      <c r="M5" s="83" t="s">
        <v>24</v>
      </c>
      <c r="N5" s="77">
        <v>-2013</v>
      </c>
      <c r="O5" s="83" t="s">
        <v>1650</v>
      </c>
      <c r="P5" s="84">
        <v>1850000</v>
      </c>
      <c r="Q5" s="85" t="s">
        <v>566</v>
      </c>
      <c r="R5" s="142"/>
      <c r="S5" s="83" t="s">
        <v>1467</v>
      </c>
      <c r="T5" s="77">
        <v>-2016</v>
      </c>
      <c r="U5" s="83" t="s">
        <v>1650</v>
      </c>
      <c r="V5" s="84">
        <v>250000</v>
      </c>
      <c r="W5" s="85" t="s">
        <v>1523</v>
      </c>
      <c r="X5" s="142"/>
    </row>
    <row r="6" spans="1:24" ht="15.75">
      <c r="A6" s="83" t="s">
        <v>922</v>
      </c>
      <c r="B6" s="77">
        <v>-2014</v>
      </c>
      <c r="C6" s="83" t="s">
        <v>1650</v>
      </c>
      <c r="D6" s="84">
        <v>14280000</v>
      </c>
      <c r="E6" s="85" t="s">
        <v>918</v>
      </c>
      <c r="F6" s="142"/>
      <c r="G6" s="83" t="s">
        <v>363</v>
      </c>
      <c r="H6" s="77">
        <v>-2013</v>
      </c>
      <c r="I6" s="83" t="s">
        <v>1650</v>
      </c>
      <c r="J6" s="84">
        <v>7000000</v>
      </c>
      <c r="K6" s="85" t="s">
        <v>1972</v>
      </c>
      <c r="L6" s="142"/>
      <c r="M6" s="83" t="s">
        <v>2450</v>
      </c>
      <c r="N6" s="77">
        <v>-2016</v>
      </c>
      <c r="O6" s="83" t="s">
        <v>1650</v>
      </c>
      <c r="P6" s="84">
        <v>250000</v>
      </c>
      <c r="Q6" s="85" t="s">
        <v>1523</v>
      </c>
      <c r="R6" s="142"/>
      <c r="S6" s="83" t="s">
        <v>1703</v>
      </c>
      <c r="T6" s="77">
        <v>-2014</v>
      </c>
      <c r="U6" s="83" t="s">
        <v>1651</v>
      </c>
      <c r="V6" s="84">
        <v>4725000</v>
      </c>
      <c r="W6" s="85" t="s">
        <v>918</v>
      </c>
      <c r="X6" s="142"/>
    </row>
    <row r="7" spans="1:24" ht="15.75">
      <c r="A7" s="83" t="s">
        <v>2452</v>
      </c>
      <c r="B7" s="77">
        <v>-2016</v>
      </c>
      <c r="C7" s="83" t="s">
        <v>1651</v>
      </c>
      <c r="D7" s="84">
        <v>250000</v>
      </c>
      <c r="E7" s="85" t="s">
        <v>1523</v>
      </c>
      <c r="F7" s="142"/>
      <c r="G7" s="83" t="s">
        <v>1086</v>
      </c>
      <c r="H7" s="77">
        <v>-2015</v>
      </c>
      <c r="I7" s="83" t="s">
        <v>1650</v>
      </c>
      <c r="J7" s="84">
        <v>13500000</v>
      </c>
      <c r="K7" s="85" t="s">
        <v>1078</v>
      </c>
      <c r="L7" s="142"/>
      <c r="M7" s="83" t="s">
        <v>510</v>
      </c>
      <c r="N7" s="77">
        <v>-2014</v>
      </c>
      <c r="O7" s="83" t="s">
        <v>1650</v>
      </c>
      <c r="P7" s="84">
        <v>600000</v>
      </c>
      <c r="Q7" s="85" t="s">
        <v>1078</v>
      </c>
      <c r="R7" s="142"/>
      <c r="S7" s="83" t="s">
        <v>327</v>
      </c>
      <c r="T7" s="77">
        <v>-2014</v>
      </c>
      <c r="U7" s="83" t="s">
        <v>1651</v>
      </c>
      <c r="V7" s="84">
        <v>4250000</v>
      </c>
      <c r="W7" s="85" t="s">
        <v>918</v>
      </c>
      <c r="X7" s="142"/>
    </row>
    <row r="8" spans="1:24" ht="15.75">
      <c r="A8" s="83" t="s">
        <v>513</v>
      </c>
      <c r="B8" s="77">
        <v>-2015</v>
      </c>
      <c r="C8" s="83" t="s">
        <v>1651</v>
      </c>
      <c r="D8" s="84">
        <v>250000</v>
      </c>
      <c r="E8" s="85" t="s">
        <v>1078</v>
      </c>
      <c r="F8" s="142"/>
      <c r="G8" s="83" t="s">
        <v>1447</v>
      </c>
      <c r="H8" s="77">
        <v>-2013</v>
      </c>
      <c r="I8" s="83" t="s">
        <v>1650</v>
      </c>
      <c r="J8" s="84">
        <v>250000</v>
      </c>
      <c r="K8" s="85" t="s">
        <v>1426</v>
      </c>
      <c r="L8" s="142"/>
      <c r="M8" s="83" t="s">
        <v>1454</v>
      </c>
      <c r="N8" s="77">
        <v>-2013</v>
      </c>
      <c r="O8" s="83" t="s">
        <v>572</v>
      </c>
      <c r="P8" s="84">
        <v>250000</v>
      </c>
      <c r="Q8" s="85" t="s">
        <v>573</v>
      </c>
      <c r="R8" s="142"/>
      <c r="S8" s="83" t="s">
        <v>964</v>
      </c>
      <c r="T8" s="77">
        <v>-2015</v>
      </c>
      <c r="U8" s="83" t="s">
        <v>1651</v>
      </c>
      <c r="V8" s="84">
        <v>1250000</v>
      </c>
      <c r="W8" s="85" t="s">
        <v>1303</v>
      </c>
      <c r="X8" s="142"/>
    </row>
    <row r="9" spans="1:24" ht="15.75">
      <c r="A9" s="83" t="s">
        <v>1612</v>
      </c>
      <c r="B9" s="77">
        <v>-2013</v>
      </c>
      <c r="C9" s="83" t="s">
        <v>1652</v>
      </c>
      <c r="D9" s="84">
        <v>250000</v>
      </c>
      <c r="E9" s="85" t="s">
        <v>1151</v>
      </c>
      <c r="F9" s="142"/>
      <c r="G9" s="83" t="s">
        <v>1473</v>
      </c>
      <c r="H9" s="77">
        <v>-2016</v>
      </c>
      <c r="I9" s="83" t="s">
        <v>1650</v>
      </c>
      <c r="J9" s="84">
        <v>250000</v>
      </c>
      <c r="K9" s="85" t="s">
        <v>1070</v>
      </c>
      <c r="L9" s="142"/>
      <c r="M9" s="83" t="s">
        <v>1313</v>
      </c>
      <c r="N9" s="77">
        <v>-2015</v>
      </c>
      <c r="O9" s="83" t="s">
        <v>1652</v>
      </c>
      <c r="P9" s="84">
        <v>3000000</v>
      </c>
      <c r="Q9" s="85" t="s">
        <v>1078</v>
      </c>
      <c r="R9" s="142"/>
      <c r="S9" s="83" t="s">
        <v>894</v>
      </c>
      <c r="T9" s="77">
        <v>-2014</v>
      </c>
      <c r="U9" s="83" t="s">
        <v>1652</v>
      </c>
      <c r="V9" s="84">
        <v>850000</v>
      </c>
      <c r="W9" s="85" t="s">
        <v>918</v>
      </c>
      <c r="X9" s="142"/>
    </row>
    <row r="10" spans="1:24" ht="15.75">
      <c r="A10" s="83" t="s">
        <v>1888</v>
      </c>
      <c r="B10" s="77">
        <v>-2014</v>
      </c>
      <c r="C10" s="83" t="s">
        <v>1653</v>
      </c>
      <c r="D10" s="84">
        <v>250000</v>
      </c>
      <c r="E10" s="85" t="s">
        <v>936</v>
      </c>
      <c r="F10" s="142"/>
      <c r="G10" s="83" t="s">
        <v>902</v>
      </c>
      <c r="H10" s="77">
        <v>-2014</v>
      </c>
      <c r="I10" s="83" t="s">
        <v>1651</v>
      </c>
      <c r="J10" s="84">
        <v>6750000</v>
      </c>
      <c r="K10" s="85" t="s">
        <v>918</v>
      </c>
      <c r="L10" s="142"/>
      <c r="M10" s="83" t="s">
        <v>585</v>
      </c>
      <c r="N10" s="77">
        <v>-2014</v>
      </c>
      <c r="O10" s="83" t="s">
        <v>1652</v>
      </c>
      <c r="P10" s="84">
        <v>4250000</v>
      </c>
      <c r="Q10" s="85" t="s">
        <v>580</v>
      </c>
      <c r="R10" s="142"/>
      <c r="S10" s="83" t="s">
        <v>995</v>
      </c>
      <c r="T10" s="77">
        <v>-2014</v>
      </c>
      <c r="U10" s="83" t="s">
        <v>1652</v>
      </c>
      <c r="V10" s="84">
        <v>250000</v>
      </c>
      <c r="W10" s="85" t="s">
        <v>1496</v>
      </c>
      <c r="X10" s="142"/>
    </row>
    <row r="11" spans="1:24" ht="15.75">
      <c r="A11" s="83" t="s">
        <v>2186</v>
      </c>
      <c r="B11" s="77">
        <v>-2014</v>
      </c>
      <c r="C11" s="83" t="s">
        <v>1653</v>
      </c>
      <c r="D11" s="84">
        <v>4500000</v>
      </c>
      <c r="E11" s="85" t="s">
        <v>918</v>
      </c>
      <c r="F11" s="142"/>
      <c r="G11" s="83" t="s">
        <v>378</v>
      </c>
      <c r="H11" s="77">
        <v>-2015</v>
      </c>
      <c r="I11" s="83" t="s">
        <v>1651</v>
      </c>
      <c r="J11" s="84">
        <v>2750000</v>
      </c>
      <c r="K11" s="85" t="s">
        <v>1078</v>
      </c>
      <c r="L11" s="142"/>
      <c r="M11" s="83" t="s">
        <v>1767</v>
      </c>
      <c r="N11" s="77">
        <v>-2015</v>
      </c>
      <c r="O11" s="83" t="s">
        <v>1652</v>
      </c>
      <c r="P11" s="84">
        <v>650000</v>
      </c>
      <c r="Q11" s="85" t="s">
        <v>1078</v>
      </c>
      <c r="R11" s="142"/>
      <c r="S11" s="83" t="s">
        <v>2470</v>
      </c>
      <c r="T11" s="77">
        <v>-2013</v>
      </c>
      <c r="U11" s="83" t="s">
        <v>1652</v>
      </c>
      <c r="V11" s="84">
        <v>5400000</v>
      </c>
      <c r="W11" s="85" t="s">
        <v>2456</v>
      </c>
      <c r="X11" s="142"/>
    </row>
    <row r="12" spans="1:24" ht="15.75">
      <c r="A12" s="83" t="s">
        <v>22</v>
      </c>
      <c r="B12" s="77">
        <v>-2013</v>
      </c>
      <c r="C12" s="83" t="s">
        <v>1653</v>
      </c>
      <c r="D12" s="84">
        <v>2500000</v>
      </c>
      <c r="E12" s="85" t="s">
        <v>2456</v>
      </c>
      <c r="F12" s="142"/>
      <c r="G12" s="83" t="s">
        <v>12</v>
      </c>
      <c r="H12" s="77">
        <v>-2013</v>
      </c>
      <c r="I12" s="83" t="s">
        <v>1651</v>
      </c>
      <c r="J12" s="84">
        <v>4500000</v>
      </c>
      <c r="K12" s="85" t="s">
        <v>2456</v>
      </c>
      <c r="L12" s="142"/>
      <c r="M12" s="83" t="s">
        <v>1510</v>
      </c>
      <c r="N12" s="77">
        <v>-2016</v>
      </c>
      <c r="O12" s="83" t="s">
        <v>1513</v>
      </c>
      <c r="P12" s="84">
        <v>250000</v>
      </c>
      <c r="Q12" s="85" t="s">
        <v>1242</v>
      </c>
      <c r="R12" s="142"/>
      <c r="S12" s="83" t="s">
        <v>1431</v>
      </c>
      <c r="T12" s="77">
        <v>-2013</v>
      </c>
      <c r="U12" s="83" t="s">
        <v>1653</v>
      </c>
      <c r="V12" s="84">
        <v>250000</v>
      </c>
      <c r="W12" s="85" t="s">
        <v>1426</v>
      </c>
      <c r="X12" s="142"/>
    </row>
    <row r="13" spans="1:24" ht="15.75">
      <c r="A13" s="83" t="s">
        <v>903</v>
      </c>
      <c r="B13" s="77">
        <v>-2014</v>
      </c>
      <c r="C13" s="83" t="s">
        <v>2423</v>
      </c>
      <c r="D13" s="84">
        <v>3000000</v>
      </c>
      <c r="E13" s="85" t="s">
        <v>918</v>
      </c>
      <c r="F13" s="142"/>
      <c r="G13" s="83" t="s">
        <v>2020</v>
      </c>
      <c r="H13" s="77">
        <v>-2015</v>
      </c>
      <c r="I13" s="83" t="s">
        <v>1651</v>
      </c>
      <c r="J13" s="84">
        <v>1500000</v>
      </c>
      <c r="K13" s="85" t="s">
        <v>1078</v>
      </c>
      <c r="L13" s="142"/>
      <c r="M13" s="83" t="s">
        <v>1867</v>
      </c>
      <c r="N13" s="77">
        <v>-2015</v>
      </c>
      <c r="O13" s="83" t="s">
        <v>1513</v>
      </c>
      <c r="P13" s="84">
        <v>1750000</v>
      </c>
      <c r="Q13" s="85" t="s">
        <v>1078</v>
      </c>
      <c r="R13" s="142"/>
      <c r="S13" s="83" t="s">
        <v>1430</v>
      </c>
      <c r="T13" s="77">
        <v>-2013</v>
      </c>
      <c r="U13" s="83" t="s">
        <v>1653</v>
      </c>
      <c r="V13" s="84">
        <v>250000</v>
      </c>
      <c r="W13" s="85" t="s">
        <v>2041</v>
      </c>
      <c r="X13" s="142"/>
    </row>
    <row r="14" spans="1:24" ht="15.75">
      <c r="A14" s="83" t="s">
        <v>1710</v>
      </c>
      <c r="B14" s="77">
        <v>-2014</v>
      </c>
      <c r="C14" s="83" t="s">
        <v>1654</v>
      </c>
      <c r="D14" s="84">
        <v>10000000</v>
      </c>
      <c r="E14" s="85" t="s">
        <v>2267</v>
      </c>
      <c r="F14" s="142"/>
      <c r="G14" s="83" t="s">
        <v>2025</v>
      </c>
      <c r="H14" s="77">
        <v>-2015</v>
      </c>
      <c r="I14" s="83" t="s">
        <v>1651</v>
      </c>
      <c r="J14" s="84">
        <v>1500000</v>
      </c>
      <c r="K14" s="85" t="s">
        <v>1078</v>
      </c>
      <c r="L14" s="142"/>
      <c r="M14" s="83" t="s">
        <v>1084</v>
      </c>
      <c r="N14" s="77">
        <v>-2015</v>
      </c>
      <c r="O14" s="83" t="s">
        <v>1513</v>
      </c>
      <c r="P14" s="84">
        <v>3250000</v>
      </c>
      <c r="Q14" s="85" t="s">
        <v>1078</v>
      </c>
      <c r="R14" s="142"/>
      <c r="S14" s="83" t="s">
        <v>1050</v>
      </c>
      <c r="T14" s="77">
        <v>-2016</v>
      </c>
      <c r="U14" s="83" t="s">
        <v>1653</v>
      </c>
      <c r="V14" s="84">
        <v>250000</v>
      </c>
      <c r="W14" s="85" t="s">
        <v>1523</v>
      </c>
      <c r="X14" s="142"/>
    </row>
    <row r="15" spans="1:24" ht="15.75">
      <c r="A15" s="83" t="s">
        <v>1466</v>
      </c>
      <c r="B15" s="77">
        <v>-2015</v>
      </c>
      <c r="C15" s="83" t="s">
        <v>1654</v>
      </c>
      <c r="D15" s="84">
        <v>250000</v>
      </c>
      <c r="E15" s="85" t="s">
        <v>242</v>
      </c>
      <c r="F15" s="142"/>
      <c r="G15" s="83" t="s">
        <v>1801</v>
      </c>
      <c r="H15" s="77">
        <v>-2013</v>
      </c>
      <c r="I15" s="83" t="s">
        <v>1653</v>
      </c>
      <c r="J15" s="84">
        <v>5250000</v>
      </c>
      <c r="K15" s="85" t="s">
        <v>2456</v>
      </c>
      <c r="L15" s="142"/>
      <c r="M15" s="83" t="s">
        <v>1315</v>
      </c>
      <c r="N15" s="77">
        <v>-2014</v>
      </c>
      <c r="O15" s="83" t="s">
        <v>1654</v>
      </c>
      <c r="P15" s="84">
        <v>300000</v>
      </c>
      <c r="Q15" s="85" t="s">
        <v>1078</v>
      </c>
      <c r="R15" s="142"/>
      <c r="S15" s="83" t="s">
        <v>20</v>
      </c>
      <c r="T15" s="77">
        <v>-2013</v>
      </c>
      <c r="U15" s="83" t="s">
        <v>1654</v>
      </c>
      <c r="V15" s="84">
        <v>1250000</v>
      </c>
      <c r="W15" s="85" t="s">
        <v>2456</v>
      </c>
      <c r="X15" s="142"/>
    </row>
    <row r="16" spans="1:24" ht="15.75">
      <c r="A16" s="83" t="s">
        <v>390</v>
      </c>
      <c r="B16" s="77">
        <v>-2013</v>
      </c>
      <c r="C16" s="83" t="s">
        <v>1654</v>
      </c>
      <c r="D16" s="84">
        <v>850000</v>
      </c>
      <c r="E16" s="85" t="s">
        <v>2456</v>
      </c>
      <c r="F16" s="142"/>
      <c r="G16" s="83" t="s">
        <v>272</v>
      </c>
      <c r="H16" s="77">
        <v>-2015</v>
      </c>
      <c r="I16" s="83" t="s">
        <v>1653</v>
      </c>
      <c r="J16" s="84">
        <v>250000</v>
      </c>
      <c r="K16" s="85" t="s">
        <v>242</v>
      </c>
      <c r="L16" s="142"/>
      <c r="M16" s="83" t="s">
        <v>1460</v>
      </c>
      <c r="N16" s="77">
        <v>-2016</v>
      </c>
      <c r="O16" s="83" t="s">
        <v>1654</v>
      </c>
      <c r="P16" s="84">
        <v>250000</v>
      </c>
      <c r="Q16" s="85" t="s">
        <v>1523</v>
      </c>
      <c r="R16" s="142"/>
      <c r="S16" s="83" t="s">
        <v>644</v>
      </c>
      <c r="T16" s="77">
        <v>-2014</v>
      </c>
      <c r="U16" s="83" t="s">
        <v>1654</v>
      </c>
      <c r="V16" s="84">
        <v>3825000</v>
      </c>
      <c r="W16" s="85" t="s">
        <v>918</v>
      </c>
      <c r="X16" s="142"/>
    </row>
    <row r="17" spans="1:24" ht="15.75">
      <c r="A17" s="83" t="s">
        <v>1774</v>
      </c>
      <c r="B17" s="77">
        <v>-2013</v>
      </c>
      <c r="C17" s="83" t="s">
        <v>1654</v>
      </c>
      <c r="D17" s="84">
        <v>6000000</v>
      </c>
      <c r="E17" s="85" t="s">
        <v>2456</v>
      </c>
      <c r="F17" s="142"/>
      <c r="G17" s="83" t="s">
        <v>40</v>
      </c>
      <c r="H17" s="77">
        <v>-2015</v>
      </c>
      <c r="I17" s="83" t="s">
        <v>1654</v>
      </c>
      <c r="J17" s="84">
        <v>1750000</v>
      </c>
      <c r="K17" s="85" t="s">
        <v>1078</v>
      </c>
      <c r="L17" s="142"/>
      <c r="M17" s="83" t="s">
        <v>2036</v>
      </c>
      <c r="N17" s="77">
        <v>-2014</v>
      </c>
      <c r="O17" s="83" t="s">
        <v>1654</v>
      </c>
      <c r="P17" s="84">
        <v>250000</v>
      </c>
      <c r="Q17" s="85" t="s">
        <v>579</v>
      </c>
      <c r="R17" s="142"/>
      <c r="S17" s="83" t="s">
        <v>2170</v>
      </c>
      <c r="T17" s="77">
        <v>-2013</v>
      </c>
      <c r="U17" s="83" t="s">
        <v>1654</v>
      </c>
      <c r="V17" s="84">
        <v>3500000</v>
      </c>
      <c r="W17" s="85" t="s">
        <v>2456</v>
      </c>
      <c r="X17" s="142"/>
    </row>
    <row r="18" spans="1:24" ht="15.75">
      <c r="A18" s="83" t="s">
        <v>2467</v>
      </c>
      <c r="B18" s="77">
        <v>-2013</v>
      </c>
      <c r="C18" s="83" t="s">
        <v>1654</v>
      </c>
      <c r="D18" s="84">
        <v>1000000</v>
      </c>
      <c r="E18" s="85" t="s">
        <v>2456</v>
      </c>
      <c r="F18" s="142"/>
      <c r="G18" s="83" t="s">
        <v>1450</v>
      </c>
      <c r="H18" s="77">
        <v>-2013</v>
      </c>
      <c r="I18" s="83" t="s">
        <v>1654</v>
      </c>
      <c r="J18" s="84">
        <v>250000</v>
      </c>
      <c r="K18" s="85" t="s">
        <v>1426</v>
      </c>
      <c r="L18" s="142"/>
      <c r="M18" s="83" t="s">
        <v>25</v>
      </c>
      <c r="N18" s="77">
        <v>-2013</v>
      </c>
      <c r="O18" s="83" t="s">
        <v>1654</v>
      </c>
      <c r="P18" s="84">
        <v>1500000</v>
      </c>
      <c r="Q18" s="85" t="s">
        <v>577</v>
      </c>
      <c r="R18" s="142"/>
      <c r="S18" s="83" t="s">
        <v>1051</v>
      </c>
      <c r="T18" s="77">
        <v>-2016</v>
      </c>
      <c r="U18" s="83" t="s">
        <v>1654</v>
      </c>
      <c r="V18" s="84">
        <v>250000</v>
      </c>
      <c r="W18" s="85" t="s">
        <v>1523</v>
      </c>
      <c r="X18" s="142"/>
    </row>
    <row r="19" spans="1:24" ht="15.75">
      <c r="A19" s="83" t="s">
        <v>2171</v>
      </c>
      <c r="B19" s="77">
        <v>-2013</v>
      </c>
      <c r="C19" s="83" t="s">
        <v>1654</v>
      </c>
      <c r="D19" s="84">
        <v>400000</v>
      </c>
      <c r="E19" s="85" t="s">
        <v>2456</v>
      </c>
      <c r="F19" s="142"/>
      <c r="G19" s="83" t="s">
        <v>1449</v>
      </c>
      <c r="H19" s="77">
        <v>-2013</v>
      </c>
      <c r="I19" s="83" t="s">
        <v>1654</v>
      </c>
      <c r="J19" s="84">
        <v>250000</v>
      </c>
      <c r="K19" s="85" t="s">
        <v>1426</v>
      </c>
      <c r="L19" s="142"/>
      <c r="M19" s="83" t="s">
        <v>391</v>
      </c>
      <c r="N19" s="77">
        <v>-2013</v>
      </c>
      <c r="O19" s="83" t="s">
        <v>1654</v>
      </c>
      <c r="P19" s="84">
        <v>850000</v>
      </c>
      <c r="Q19" s="85" t="s">
        <v>574</v>
      </c>
      <c r="R19" s="142"/>
      <c r="S19" s="83" t="s">
        <v>1927</v>
      </c>
      <c r="T19" s="77">
        <v>-2014</v>
      </c>
      <c r="U19" s="83" t="s">
        <v>1654</v>
      </c>
      <c r="V19" s="84">
        <v>350000</v>
      </c>
      <c r="W19" s="85" t="s">
        <v>918</v>
      </c>
      <c r="X19" s="142"/>
    </row>
    <row r="20" spans="1:24" ht="15.75">
      <c r="A20" s="83" t="s">
        <v>330</v>
      </c>
      <c r="B20" s="77">
        <v>-2013</v>
      </c>
      <c r="C20" s="83" t="s">
        <v>1654</v>
      </c>
      <c r="D20" s="84">
        <v>1250000</v>
      </c>
      <c r="E20" s="85" t="s">
        <v>2456</v>
      </c>
      <c r="F20" s="142"/>
      <c r="G20" s="83" t="s">
        <v>2026</v>
      </c>
      <c r="H20" s="77">
        <v>-2015</v>
      </c>
      <c r="I20" s="83" t="s">
        <v>1654</v>
      </c>
      <c r="J20" s="84">
        <v>1000000</v>
      </c>
      <c r="K20" s="85" t="s">
        <v>1078</v>
      </c>
      <c r="L20" s="142"/>
      <c r="M20" s="83" t="s">
        <v>897</v>
      </c>
      <c r="N20" s="77">
        <v>-2014</v>
      </c>
      <c r="O20" s="83" t="s">
        <v>1654</v>
      </c>
      <c r="P20" s="84">
        <v>3250000</v>
      </c>
      <c r="Q20" s="85" t="s">
        <v>582</v>
      </c>
      <c r="R20" s="142"/>
      <c r="S20" s="83" t="s">
        <v>1876</v>
      </c>
      <c r="T20" s="77">
        <v>-2015</v>
      </c>
      <c r="U20" s="83" t="s">
        <v>1654</v>
      </c>
      <c r="V20" s="84">
        <v>12000000</v>
      </c>
      <c r="W20" s="85" t="s">
        <v>1078</v>
      </c>
      <c r="X20" s="142"/>
    </row>
    <row r="21" spans="1:24" ht="15.75">
      <c r="A21" s="83" t="s">
        <v>197</v>
      </c>
      <c r="B21" s="77">
        <v>-2014</v>
      </c>
      <c r="C21" s="83" t="s">
        <v>1654</v>
      </c>
      <c r="D21" s="84">
        <v>250000</v>
      </c>
      <c r="E21" s="85" t="s">
        <v>1109</v>
      </c>
      <c r="F21" s="142"/>
      <c r="G21" s="83" t="s">
        <v>1865</v>
      </c>
      <c r="H21" s="77">
        <v>-2014</v>
      </c>
      <c r="I21" s="83" t="s">
        <v>1654</v>
      </c>
      <c r="J21" s="84">
        <v>960000</v>
      </c>
      <c r="K21" s="85" t="s">
        <v>1078</v>
      </c>
      <c r="L21" s="142"/>
      <c r="M21" s="83" t="s">
        <v>1780</v>
      </c>
      <c r="N21" s="77">
        <v>-2014</v>
      </c>
      <c r="O21" s="83" t="s">
        <v>1654</v>
      </c>
      <c r="P21" s="84">
        <v>3750000</v>
      </c>
      <c r="Q21" s="85" t="s">
        <v>592</v>
      </c>
      <c r="R21" s="142"/>
      <c r="S21" s="83" t="s">
        <v>1668</v>
      </c>
      <c r="T21" s="77">
        <v>-2015</v>
      </c>
      <c r="U21" s="83" t="s">
        <v>1655</v>
      </c>
      <c r="V21" s="84">
        <v>250000</v>
      </c>
      <c r="W21" s="85" t="s">
        <v>1078</v>
      </c>
      <c r="X21" s="142"/>
    </row>
    <row r="22" spans="1:24" ht="15.75">
      <c r="A22" s="83" t="s">
        <v>2039</v>
      </c>
      <c r="B22" s="77">
        <v>-2013</v>
      </c>
      <c r="C22" s="83" t="s">
        <v>1655</v>
      </c>
      <c r="D22" s="84">
        <v>7875000</v>
      </c>
      <c r="E22" s="85" t="s">
        <v>2456</v>
      </c>
      <c r="F22" s="142"/>
      <c r="G22" s="83" t="s">
        <v>938</v>
      </c>
      <c r="H22" s="77">
        <v>-2014</v>
      </c>
      <c r="I22" s="83" t="s">
        <v>1654</v>
      </c>
      <c r="J22" s="84">
        <v>250000</v>
      </c>
      <c r="K22" s="85" t="s">
        <v>936</v>
      </c>
      <c r="L22" s="142"/>
      <c r="M22" s="83" t="s">
        <v>1511</v>
      </c>
      <c r="N22" s="77">
        <v>-2016</v>
      </c>
      <c r="O22" s="83" t="s">
        <v>1655</v>
      </c>
      <c r="P22" s="84">
        <v>250000</v>
      </c>
      <c r="Q22" s="85" t="s">
        <v>1242</v>
      </c>
      <c r="R22" s="142"/>
      <c r="S22" s="83" t="s">
        <v>1736</v>
      </c>
      <c r="T22" s="77">
        <v>-2013</v>
      </c>
      <c r="U22" s="83" t="s">
        <v>1655</v>
      </c>
      <c r="V22" s="84">
        <v>800000</v>
      </c>
      <c r="W22" s="85" t="s">
        <v>2456</v>
      </c>
      <c r="X22" s="142"/>
    </row>
    <row r="23" spans="1:24" ht="15.75">
      <c r="A23" s="83" t="s">
        <v>1446</v>
      </c>
      <c r="B23" s="77">
        <v>-2013</v>
      </c>
      <c r="C23" s="83" t="s">
        <v>1655</v>
      </c>
      <c r="D23" s="84">
        <v>250000</v>
      </c>
      <c r="E23" s="85" t="s">
        <v>1426</v>
      </c>
      <c r="F23" s="142"/>
      <c r="G23" s="83" t="s">
        <v>1035</v>
      </c>
      <c r="H23" s="77">
        <v>-2014</v>
      </c>
      <c r="I23" s="83" t="s">
        <v>1654</v>
      </c>
      <c r="J23" s="84">
        <v>250000</v>
      </c>
      <c r="K23" s="85" t="s">
        <v>1036</v>
      </c>
      <c r="L23" s="142"/>
      <c r="M23" s="83" t="s">
        <v>536</v>
      </c>
      <c r="N23" s="77">
        <v>-2013</v>
      </c>
      <c r="O23" s="83" t="s">
        <v>1655</v>
      </c>
      <c r="P23" s="84">
        <v>250000</v>
      </c>
      <c r="Q23" s="85" t="s">
        <v>2669</v>
      </c>
      <c r="R23" s="142"/>
      <c r="S23" s="83" t="s">
        <v>2174</v>
      </c>
      <c r="T23" s="77">
        <v>-2013</v>
      </c>
      <c r="U23" s="83" t="s">
        <v>1655</v>
      </c>
      <c r="V23" s="84">
        <v>2500000</v>
      </c>
      <c r="W23" s="85" t="s">
        <v>2456</v>
      </c>
      <c r="X23" s="142"/>
    </row>
    <row r="24" spans="1:24" ht="15.75">
      <c r="A24" s="83" t="s">
        <v>1445</v>
      </c>
      <c r="B24" s="77">
        <v>-2013</v>
      </c>
      <c r="C24" s="83" t="s">
        <v>1655</v>
      </c>
      <c r="D24" s="84">
        <v>250000</v>
      </c>
      <c r="E24" s="85" t="s">
        <v>1426</v>
      </c>
      <c r="F24" s="142"/>
      <c r="G24" s="83" t="s">
        <v>1034</v>
      </c>
      <c r="H24" s="77">
        <v>-2014</v>
      </c>
      <c r="I24" s="83" t="s">
        <v>1654</v>
      </c>
      <c r="J24" s="84">
        <v>250000</v>
      </c>
      <c r="K24" s="85" t="s">
        <v>1036</v>
      </c>
      <c r="L24" s="142"/>
      <c r="M24" s="83" t="s">
        <v>563</v>
      </c>
      <c r="N24" s="77">
        <v>-2013</v>
      </c>
      <c r="O24" s="83" t="s">
        <v>1655</v>
      </c>
      <c r="P24" s="84">
        <v>3750000</v>
      </c>
      <c r="Q24" s="85" t="s">
        <v>578</v>
      </c>
      <c r="R24" s="142"/>
      <c r="S24" s="83" t="s">
        <v>1304</v>
      </c>
      <c r="T24" s="77">
        <v>-2015</v>
      </c>
      <c r="U24" s="83" t="s">
        <v>1655</v>
      </c>
      <c r="V24" s="84">
        <v>1750000</v>
      </c>
      <c r="W24" s="85" t="s">
        <v>1078</v>
      </c>
      <c r="X24" s="142"/>
    </row>
    <row r="25" spans="1:24" ht="15.75">
      <c r="A25" s="83" t="s">
        <v>1737</v>
      </c>
      <c r="B25" s="77">
        <v>-2014</v>
      </c>
      <c r="C25" s="83" t="s">
        <v>1655</v>
      </c>
      <c r="D25" s="84">
        <v>2100000</v>
      </c>
      <c r="E25" s="85" t="s">
        <v>2266</v>
      </c>
      <c r="F25" s="142"/>
      <c r="G25" s="83" t="s">
        <v>1707</v>
      </c>
      <c r="H25" s="77">
        <v>-2013</v>
      </c>
      <c r="I25" s="83" t="s">
        <v>1654</v>
      </c>
      <c r="J25" s="84">
        <v>1500000</v>
      </c>
      <c r="K25" s="85" t="s">
        <v>2456</v>
      </c>
      <c r="L25" s="142"/>
      <c r="M25" s="83" t="s">
        <v>2465</v>
      </c>
      <c r="N25" s="77">
        <v>-2013</v>
      </c>
      <c r="O25" s="83" t="s">
        <v>1655</v>
      </c>
      <c r="P25" s="84">
        <v>11000000</v>
      </c>
      <c r="Q25" s="85" t="s">
        <v>575</v>
      </c>
      <c r="R25" s="142"/>
      <c r="S25" s="83" t="s">
        <v>1000</v>
      </c>
      <c r="T25" s="77">
        <v>-2014</v>
      </c>
      <c r="U25" s="83" t="s">
        <v>1655</v>
      </c>
      <c r="V25" s="84">
        <v>250000</v>
      </c>
      <c r="W25" s="85" t="s">
        <v>2075</v>
      </c>
      <c r="X25" s="142"/>
    </row>
    <row r="26" spans="1:24" ht="15.75">
      <c r="A26" s="83" t="s">
        <v>1085</v>
      </c>
      <c r="B26" s="77">
        <v>-2015</v>
      </c>
      <c r="C26" s="83" t="s">
        <v>1655</v>
      </c>
      <c r="D26" s="84">
        <v>4500000</v>
      </c>
      <c r="E26" s="85" t="s">
        <v>1078</v>
      </c>
      <c r="F26" s="142"/>
      <c r="G26" s="83" t="s">
        <v>1708</v>
      </c>
      <c r="H26" s="77">
        <v>-2014</v>
      </c>
      <c r="I26" s="83" t="s">
        <v>1654</v>
      </c>
      <c r="J26" s="84">
        <v>13000000</v>
      </c>
      <c r="K26" s="85" t="s">
        <v>918</v>
      </c>
      <c r="L26" s="142"/>
      <c r="M26" s="83" t="s">
        <v>319</v>
      </c>
      <c r="N26" s="77">
        <v>-2013</v>
      </c>
      <c r="O26" s="83" t="s">
        <v>1655</v>
      </c>
      <c r="P26" s="84">
        <v>9000000</v>
      </c>
      <c r="Q26" s="85" t="s">
        <v>567</v>
      </c>
      <c r="R26" s="142"/>
      <c r="S26" s="83" t="s">
        <v>1599</v>
      </c>
      <c r="T26" s="77">
        <v>-2013</v>
      </c>
      <c r="U26" s="83" t="s">
        <v>1655</v>
      </c>
      <c r="V26" s="84">
        <v>250000</v>
      </c>
      <c r="W26" s="85" t="s">
        <v>2456</v>
      </c>
      <c r="X26" s="142"/>
    </row>
    <row r="27" spans="1:24" ht="15.75">
      <c r="A27" s="83" t="s">
        <v>1758</v>
      </c>
      <c r="B27" s="77">
        <v>-2013</v>
      </c>
      <c r="C27" s="83" t="s">
        <v>1655</v>
      </c>
      <c r="D27" s="84">
        <v>1400000</v>
      </c>
      <c r="E27" s="85" t="s">
        <v>2456</v>
      </c>
      <c r="F27" s="142"/>
      <c r="G27" s="83" t="s">
        <v>1474</v>
      </c>
      <c r="H27" s="77">
        <v>-2014</v>
      </c>
      <c r="I27" s="83" t="s">
        <v>1655</v>
      </c>
      <c r="J27" s="84">
        <v>250000</v>
      </c>
      <c r="K27" s="85" t="s">
        <v>1036</v>
      </c>
      <c r="L27" s="142"/>
      <c r="M27" s="83" t="s">
        <v>376</v>
      </c>
      <c r="N27" s="77">
        <v>-2015</v>
      </c>
      <c r="O27" s="83" t="s">
        <v>1655</v>
      </c>
      <c r="P27" s="84">
        <v>4500000</v>
      </c>
      <c r="Q27" s="85" t="s">
        <v>1078</v>
      </c>
      <c r="R27" s="142"/>
      <c r="S27" s="83" t="s">
        <v>651</v>
      </c>
      <c r="T27" s="77">
        <v>-2014</v>
      </c>
      <c r="U27" s="83" t="s">
        <v>1655</v>
      </c>
      <c r="V27" s="84">
        <v>3500000</v>
      </c>
      <c r="W27" s="85" t="s">
        <v>2595</v>
      </c>
      <c r="X27" s="142"/>
    </row>
    <row r="28" spans="1:24" ht="15.75">
      <c r="A28" s="83" t="s">
        <v>956</v>
      </c>
      <c r="B28" s="77">
        <v>-2014</v>
      </c>
      <c r="C28" s="83" t="s">
        <v>1655</v>
      </c>
      <c r="D28" s="84">
        <v>300000</v>
      </c>
      <c r="E28" s="85" t="s">
        <v>1078</v>
      </c>
      <c r="F28" s="142"/>
      <c r="G28" s="83" t="s">
        <v>1756</v>
      </c>
      <c r="H28" s="77">
        <v>-2013</v>
      </c>
      <c r="I28" s="83" t="s">
        <v>1655</v>
      </c>
      <c r="J28" s="84">
        <v>10500000</v>
      </c>
      <c r="K28" s="85" t="s">
        <v>641</v>
      </c>
      <c r="L28" s="142"/>
      <c r="M28" s="83" t="s">
        <v>1947</v>
      </c>
      <c r="N28" s="77">
        <v>-2015</v>
      </c>
      <c r="O28" s="83" t="s">
        <v>1655</v>
      </c>
      <c r="P28" s="84">
        <v>3000000</v>
      </c>
      <c r="Q28" s="85" t="s">
        <v>1078</v>
      </c>
      <c r="R28" s="142"/>
      <c r="S28" s="83" t="s">
        <v>640</v>
      </c>
      <c r="T28" s="77">
        <v>-2015</v>
      </c>
      <c r="U28" s="83" t="s">
        <v>1655</v>
      </c>
      <c r="V28" s="84">
        <v>250000</v>
      </c>
      <c r="W28" s="85" t="s">
        <v>926</v>
      </c>
      <c r="X28" s="142"/>
    </row>
    <row r="29" spans="1:24" ht="15.75">
      <c r="A29" s="83" t="s">
        <v>523</v>
      </c>
      <c r="B29" s="77">
        <v>-2015</v>
      </c>
      <c r="C29" s="83" t="s">
        <v>1657</v>
      </c>
      <c r="D29" s="84">
        <v>900000</v>
      </c>
      <c r="E29" s="85" t="s">
        <v>1078</v>
      </c>
      <c r="F29" s="142"/>
      <c r="G29" s="83" t="s">
        <v>1073</v>
      </c>
      <c r="H29" s="77">
        <v>-2016</v>
      </c>
      <c r="I29" s="83" t="s">
        <v>1655</v>
      </c>
      <c r="J29" s="84">
        <v>250000</v>
      </c>
      <c r="K29" s="85" t="s">
        <v>1070</v>
      </c>
      <c r="L29" s="142"/>
      <c r="M29" s="83" t="s">
        <v>509</v>
      </c>
      <c r="N29" s="77">
        <v>-2015</v>
      </c>
      <c r="O29" s="83" t="s">
        <v>1655</v>
      </c>
      <c r="P29" s="84">
        <v>1500000</v>
      </c>
      <c r="Q29" s="85" t="s">
        <v>1078</v>
      </c>
      <c r="R29" s="142"/>
      <c r="S29" s="83" t="s">
        <v>2023</v>
      </c>
      <c r="T29" s="77">
        <v>-2015</v>
      </c>
      <c r="U29" s="83" t="s">
        <v>1655</v>
      </c>
      <c r="V29" s="84">
        <v>450000</v>
      </c>
      <c r="W29" s="85" t="s">
        <v>1078</v>
      </c>
      <c r="X29" s="142"/>
    </row>
    <row r="30" spans="1:24" ht="15.75">
      <c r="A30" s="83" t="s">
        <v>2028</v>
      </c>
      <c r="B30" s="77">
        <v>-2014</v>
      </c>
      <c r="C30" s="83" t="s">
        <v>1657</v>
      </c>
      <c r="D30" s="84">
        <v>1800000</v>
      </c>
      <c r="E30" s="85" t="s">
        <v>1078</v>
      </c>
      <c r="F30" s="142"/>
      <c r="G30" s="83" t="s">
        <v>935</v>
      </c>
      <c r="H30" s="77">
        <v>-2014</v>
      </c>
      <c r="I30" s="83" t="s">
        <v>1655</v>
      </c>
      <c r="J30" s="84">
        <v>250000</v>
      </c>
      <c r="K30" s="85" t="s">
        <v>936</v>
      </c>
      <c r="L30" s="142"/>
      <c r="M30" s="83" t="s">
        <v>511</v>
      </c>
      <c r="N30" s="77">
        <v>-2014</v>
      </c>
      <c r="O30" s="83" t="s">
        <v>1655</v>
      </c>
      <c r="P30" s="84">
        <v>960000</v>
      </c>
      <c r="Q30" s="85" t="s">
        <v>1078</v>
      </c>
      <c r="R30" s="142"/>
      <c r="S30" s="83" t="s">
        <v>2029</v>
      </c>
      <c r="T30" s="77">
        <v>-2015</v>
      </c>
      <c r="U30" s="83" t="s">
        <v>1655</v>
      </c>
      <c r="V30" s="84">
        <v>10000000</v>
      </c>
      <c r="W30" s="85" t="s">
        <v>1078</v>
      </c>
      <c r="X30" s="142"/>
    </row>
    <row r="31" spans="1:24" ht="15.75">
      <c r="A31" s="83" t="s">
        <v>1407</v>
      </c>
      <c r="B31" s="77">
        <v>-2014</v>
      </c>
      <c r="C31" s="83" t="s">
        <v>1657</v>
      </c>
      <c r="D31" s="84">
        <v>550000</v>
      </c>
      <c r="E31" s="85" t="s">
        <v>918</v>
      </c>
      <c r="F31" s="142"/>
      <c r="G31" s="83" t="s">
        <v>1644</v>
      </c>
      <c r="H31" s="77">
        <v>-2015</v>
      </c>
      <c r="I31" s="83" t="s">
        <v>1655</v>
      </c>
      <c r="J31" s="84">
        <v>250000</v>
      </c>
      <c r="K31" s="85" t="s">
        <v>242</v>
      </c>
      <c r="L31" s="142"/>
      <c r="M31" s="83" t="s">
        <v>2085</v>
      </c>
      <c r="N31" s="77">
        <v>-2014</v>
      </c>
      <c r="O31" s="83" t="s">
        <v>1655</v>
      </c>
      <c r="P31" s="84">
        <v>1000000</v>
      </c>
      <c r="Q31" s="85" t="s">
        <v>2684</v>
      </c>
      <c r="R31" s="142"/>
      <c r="S31" s="83" t="s">
        <v>1004</v>
      </c>
      <c r="T31" s="77">
        <v>-2014</v>
      </c>
      <c r="U31" s="83" t="s">
        <v>1655</v>
      </c>
      <c r="V31" s="84">
        <v>250000</v>
      </c>
      <c r="W31" s="85" t="s">
        <v>989</v>
      </c>
      <c r="X31" s="142"/>
    </row>
    <row r="32" spans="1:24" ht="15.75">
      <c r="A32" s="83" t="s">
        <v>1757</v>
      </c>
      <c r="B32" s="77">
        <v>-2013</v>
      </c>
      <c r="C32" s="83" t="s">
        <v>1657</v>
      </c>
      <c r="D32" s="84">
        <v>1020000</v>
      </c>
      <c r="E32" s="85" t="s">
        <v>2456</v>
      </c>
      <c r="F32" s="142"/>
      <c r="G32" s="83" t="s">
        <v>937</v>
      </c>
      <c r="H32" s="77">
        <v>-2014</v>
      </c>
      <c r="I32" s="83" t="s">
        <v>1655</v>
      </c>
      <c r="J32" s="84">
        <v>250000</v>
      </c>
      <c r="K32" s="85" t="s">
        <v>936</v>
      </c>
      <c r="L32" s="142"/>
      <c r="M32" s="83" t="s">
        <v>2719</v>
      </c>
      <c r="N32" s="77">
        <v>-2015</v>
      </c>
      <c r="O32" s="83" t="s">
        <v>1656</v>
      </c>
      <c r="P32" s="84">
        <v>2000000</v>
      </c>
      <c r="Q32" s="85" t="s">
        <v>1078</v>
      </c>
      <c r="R32" s="142"/>
      <c r="S32" s="83" t="s">
        <v>1005</v>
      </c>
      <c r="T32" s="77">
        <v>-2014</v>
      </c>
      <c r="U32" s="83" t="s">
        <v>1655</v>
      </c>
      <c r="V32" s="84">
        <v>250000</v>
      </c>
      <c r="W32" s="85" t="s">
        <v>989</v>
      </c>
      <c r="X32" s="142"/>
    </row>
    <row r="33" spans="1:24" ht="15.75">
      <c r="A33" s="83" t="s">
        <v>2159</v>
      </c>
      <c r="B33" s="77">
        <v>-2014</v>
      </c>
      <c r="C33" s="83" t="s">
        <v>1657</v>
      </c>
      <c r="D33" s="84">
        <v>495000</v>
      </c>
      <c r="E33" s="85" t="s">
        <v>918</v>
      </c>
      <c r="F33" s="142"/>
      <c r="G33" s="83" t="s">
        <v>1448</v>
      </c>
      <c r="H33" s="77">
        <v>-2013</v>
      </c>
      <c r="I33" s="83" t="s">
        <v>1655</v>
      </c>
      <c r="J33" s="84">
        <v>250000</v>
      </c>
      <c r="K33" s="85" t="s">
        <v>1426</v>
      </c>
      <c r="L33" s="142"/>
      <c r="M33" s="83" t="s">
        <v>2093</v>
      </c>
      <c r="N33" s="77">
        <v>-2013</v>
      </c>
      <c r="O33" s="83" t="s">
        <v>1656</v>
      </c>
      <c r="P33" s="84">
        <v>300000</v>
      </c>
      <c r="Q33" s="85" t="s">
        <v>568</v>
      </c>
      <c r="R33" s="142"/>
      <c r="S33" s="83" t="s">
        <v>2111</v>
      </c>
      <c r="T33" s="77">
        <v>-2014</v>
      </c>
      <c r="U33" s="83" t="s">
        <v>1656</v>
      </c>
      <c r="V33" s="84">
        <v>450000</v>
      </c>
      <c r="W33" s="85" t="s">
        <v>918</v>
      </c>
      <c r="X33" s="142"/>
    </row>
    <row r="34" spans="1:24" ht="15.75">
      <c r="A34" s="83" t="s">
        <v>1402</v>
      </c>
      <c r="B34" s="77">
        <v>-2013</v>
      </c>
      <c r="C34" s="83" t="s">
        <v>1657</v>
      </c>
      <c r="D34" s="84">
        <v>720000</v>
      </c>
      <c r="E34" s="85" t="s">
        <v>918</v>
      </c>
      <c r="F34" s="142"/>
      <c r="G34" s="83" t="s">
        <v>1616</v>
      </c>
      <c r="H34" s="77">
        <v>-2013</v>
      </c>
      <c r="I34" s="83" t="s">
        <v>1655</v>
      </c>
      <c r="J34" s="84">
        <v>1500000</v>
      </c>
      <c r="K34" s="85" t="s">
        <v>2456</v>
      </c>
      <c r="L34" s="142"/>
      <c r="M34" s="83" t="s">
        <v>1614</v>
      </c>
      <c r="N34" s="77">
        <v>-2013</v>
      </c>
      <c r="O34" s="83" t="s">
        <v>1656</v>
      </c>
      <c r="P34" s="84">
        <v>250000</v>
      </c>
      <c r="Q34" s="85" t="s">
        <v>571</v>
      </c>
      <c r="R34" s="142"/>
      <c r="S34" s="83" t="s">
        <v>2061</v>
      </c>
      <c r="T34" s="77">
        <v>-2013</v>
      </c>
      <c r="U34" s="83" t="s">
        <v>1656</v>
      </c>
      <c r="V34" s="84">
        <v>1500000</v>
      </c>
      <c r="W34" s="85" t="s">
        <v>918</v>
      </c>
      <c r="X34" s="142"/>
    </row>
    <row r="35" spans="1:24" ht="15.75">
      <c r="A35" s="83" t="s">
        <v>2710</v>
      </c>
      <c r="B35" s="77">
        <v>-2015</v>
      </c>
      <c r="C35" s="83" t="s">
        <v>1657</v>
      </c>
      <c r="D35" s="84">
        <v>250000</v>
      </c>
      <c r="E35" s="85" t="s">
        <v>1078</v>
      </c>
      <c r="F35" s="142"/>
      <c r="G35" s="83" t="s">
        <v>2077</v>
      </c>
      <c r="H35" s="77">
        <v>-2014</v>
      </c>
      <c r="I35" s="83" t="s">
        <v>1656</v>
      </c>
      <c r="J35" s="84">
        <v>450000</v>
      </c>
      <c r="K35" s="85" t="s">
        <v>918</v>
      </c>
      <c r="L35" s="142"/>
      <c r="M35" s="83" t="s">
        <v>2110</v>
      </c>
      <c r="N35" s="77">
        <v>-2014</v>
      </c>
      <c r="O35" s="83" t="s">
        <v>1656</v>
      </c>
      <c r="P35" s="84">
        <v>250000</v>
      </c>
      <c r="Q35" s="85" t="s">
        <v>580</v>
      </c>
      <c r="R35" s="142"/>
      <c r="S35" s="83" t="s">
        <v>2701</v>
      </c>
      <c r="T35" s="77">
        <v>-2015</v>
      </c>
      <c r="U35" s="83" t="s">
        <v>1656</v>
      </c>
      <c r="V35" s="84">
        <v>250000</v>
      </c>
      <c r="W35" s="85" t="s">
        <v>1078</v>
      </c>
      <c r="X35" s="142"/>
    </row>
    <row r="36" spans="1:24" ht="15.75">
      <c r="A36" s="83" t="s">
        <v>2711</v>
      </c>
      <c r="B36" s="77">
        <v>-2015</v>
      </c>
      <c r="C36" s="83" t="s">
        <v>1657</v>
      </c>
      <c r="D36" s="84">
        <v>1750000</v>
      </c>
      <c r="E36" s="85" t="s">
        <v>1078</v>
      </c>
      <c r="F36" s="142"/>
      <c r="G36" s="83" t="s">
        <v>13</v>
      </c>
      <c r="H36" s="77">
        <v>-2013</v>
      </c>
      <c r="I36" s="83" t="s">
        <v>1656</v>
      </c>
      <c r="J36" s="84">
        <v>2000000</v>
      </c>
      <c r="K36" s="85" t="s">
        <v>2456</v>
      </c>
      <c r="L36" s="142"/>
      <c r="M36" s="83" t="s">
        <v>1935</v>
      </c>
      <c r="N36" s="77">
        <v>-2015</v>
      </c>
      <c r="O36" s="83" t="s">
        <v>1656</v>
      </c>
      <c r="P36" s="84">
        <v>2000000</v>
      </c>
      <c r="Q36" s="85" t="s">
        <v>1078</v>
      </c>
      <c r="R36" s="142"/>
      <c r="S36" s="83" t="s">
        <v>1408</v>
      </c>
      <c r="T36" s="77">
        <v>-2013</v>
      </c>
      <c r="U36" s="83" t="s">
        <v>1656</v>
      </c>
      <c r="V36" s="84">
        <v>2250000</v>
      </c>
      <c r="W36" s="85" t="s">
        <v>2456</v>
      </c>
      <c r="X36" s="142"/>
    </row>
    <row r="37" spans="6:24" ht="15.75">
      <c r="F37" s="142"/>
      <c r="G37" s="83" t="s">
        <v>1615</v>
      </c>
      <c r="H37" s="77">
        <v>-2013</v>
      </c>
      <c r="I37" s="83" t="s">
        <v>1656</v>
      </c>
      <c r="J37" s="84">
        <v>350000</v>
      </c>
      <c r="K37" s="85" t="s">
        <v>2456</v>
      </c>
      <c r="L37" s="142"/>
      <c r="M37" s="83" t="s">
        <v>2176</v>
      </c>
      <c r="N37" s="77">
        <v>-2014</v>
      </c>
      <c r="O37" s="83" t="s">
        <v>1656</v>
      </c>
      <c r="P37" s="84">
        <v>1500000</v>
      </c>
      <c r="Q37" s="85" t="s">
        <v>1078</v>
      </c>
      <c r="R37" s="142"/>
      <c r="S37" s="83" t="s">
        <v>382</v>
      </c>
      <c r="T37" s="77">
        <v>-2014</v>
      </c>
      <c r="U37" s="83" t="s">
        <v>1656</v>
      </c>
      <c r="V37" s="84">
        <v>650000</v>
      </c>
      <c r="W37" s="85" t="s">
        <v>918</v>
      </c>
      <c r="X37" s="142"/>
    </row>
    <row r="38" spans="6:24" ht="15.75">
      <c r="F38" s="142"/>
      <c r="G38" s="83" t="s">
        <v>1307</v>
      </c>
      <c r="H38" s="77">
        <v>-2015</v>
      </c>
      <c r="I38" s="83" t="s">
        <v>1656</v>
      </c>
      <c r="J38" s="84">
        <v>1000000</v>
      </c>
      <c r="K38" s="85" t="s">
        <v>1078</v>
      </c>
      <c r="L38" s="142"/>
      <c r="M38" s="83" t="s">
        <v>1512</v>
      </c>
      <c r="N38" s="77">
        <v>-2016</v>
      </c>
      <c r="O38" s="83" t="s">
        <v>1656</v>
      </c>
      <c r="P38" s="84">
        <v>250000</v>
      </c>
      <c r="Q38" s="85" t="s">
        <v>1242</v>
      </c>
      <c r="R38" s="142"/>
      <c r="S38" s="83" t="s">
        <v>638</v>
      </c>
      <c r="T38" s="77">
        <v>-2015</v>
      </c>
      <c r="U38" s="83" t="s">
        <v>1656</v>
      </c>
      <c r="V38" s="84">
        <v>250000</v>
      </c>
      <c r="W38" s="85" t="s">
        <v>926</v>
      </c>
      <c r="X38" s="142"/>
    </row>
    <row r="39" spans="6:24" ht="15.75">
      <c r="F39" s="142"/>
      <c r="G39" s="83" t="s">
        <v>1393</v>
      </c>
      <c r="H39" s="77">
        <v>-2014</v>
      </c>
      <c r="I39" s="83" t="s">
        <v>1656</v>
      </c>
      <c r="J39" s="84">
        <v>2000000</v>
      </c>
      <c r="K39" s="85" t="s">
        <v>918</v>
      </c>
      <c r="L39" s="142"/>
      <c r="M39" s="83" t="s">
        <v>367</v>
      </c>
      <c r="N39" s="77">
        <v>-2015</v>
      </c>
      <c r="O39" s="83" t="s">
        <v>1656</v>
      </c>
      <c r="P39" s="84">
        <v>2250000</v>
      </c>
      <c r="Q39" s="85" t="s">
        <v>1078</v>
      </c>
      <c r="R39" s="142"/>
      <c r="S39" s="83" t="s">
        <v>639</v>
      </c>
      <c r="T39" s="77">
        <v>-2015</v>
      </c>
      <c r="U39" s="83" t="s">
        <v>1656</v>
      </c>
      <c r="V39" s="84">
        <v>250000</v>
      </c>
      <c r="W39" s="85" t="s">
        <v>926</v>
      </c>
      <c r="X39" s="142"/>
    </row>
    <row r="40" spans="6:24" ht="15.75">
      <c r="F40" s="142"/>
      <c r="G40" s="83" t="s">
        <v>2078</v>
      </c>
      <c r="H40" s="77">
        <v>-2014</v>
      </c>
      <c r="I40" s="83" t="s">
        <v>1656</v>
      </c>
      <c r="J40" s="84">
        <v>1050000</v>
      </c>
      <c r="K40" s="85" t="s">
        <v>918</v>
      </c>
      <c r="L40" s="142"/>
      <c r="M40" s="83" t="s">
        <v>39</v>
      </c>
      <c r="N40" s="77">
        <v>-2015</v>
      </c>
      <c r="O40" s="83" t="s">
        <v>1656</v>
      </c>
      <c r="P40" s="84">
        <v>1000000</v>
      </c>
      <c r="Q40" s="85" t="s">
        <v>1078</v>
      </c>
      <c r="R40" s="142"/>
      <c r="S40" s="83" t="s">
        <v>2088</v>
      </c>
      <c r="T40" s="77">
        <v>-2014</v>
      </c>
      <c r="U40" s="83" t="s">
        <v>1656</v>
      </c>
      <c r="V40" s="84">
        <v>450000</v>
      </c>
      <c r="W40" s="85" t="s">
        <v>918</v>
      </c>
      <c r="X40" s="142"/>
    </row>
    <row r="41" spans="6:24" ht="15.75">
      <c r="F41" s="142"/>
      <c r="G41" s="83" t="s">
        <v>1401</v>
      </c>
      <c r="H41" s="77">
        <v>-2014</v>
      </c>
      <c r="I41" s="83" t="s">
        <v>1656</v>
      </c>
      <c r="J41" s="84">
        <v>300000</v>
      </c>
      <c r="K41" s="85" t="s">
        <v>918</v>
      </c>
      <c r="L41" s="142"/>
      <c r="M41" s="83" t="s">
        <v>1863</v>
      </c>
      <c r="N41" s="77">
        <v>-2015</v>
      </c>
      <c r="O41" s="83" t="s">
        <v>1656</v>
      </c>
      <c r="P41" s="84">
        <v>1750000</v>
      </c>
      <c r="Q41" s="85" t="s">
        <v>1078</v>
      </c>
      <c r="R41" s="142"/>
      <c r="S41" s="83" t="s">
        <v>1946</v>
      </c>
      <c r="T41" s="77">
        <v>-2015</v>
      </c>
      <c r="U41" s="83" t="s">
        <v>1656</v>
      </c>
      <c r="V41" s="84">
        <v>4250000</v>
      </c>
      <c r="W41" s="85" t="s">
        <v>1078</v>
      </c>
      <c r="X41" s="142"/>
    </row>
    <row r="42" spans="6:24" ht="15.75">
      <c r="F42" s="142"/>
      <c r="G42" s="83" t="s">
        <v>1072</v>
      </c>
      <c r="H42" s="77">
        <v>-2016</v>
      </c>
      <c r="I42" s="83" t="s">
        <v>1656</v>
      </c>
      <c r="J42" s="84">
        <v>250000</v>
      </c>
      <c r="K42" s="85" t="s">
        <v>1070</v>
      </c>
      <c r="L42" s="142"/>
      <c r="M42" s="83" t="s">
        <v>524</v>
      </c>
      <c r="N42" s="77">
        <v>-2015</v>
      </c>
      <c r="O42" s="83" t="s">
        <v>1656</v>
      </c>
      <c r="P42" s="84">
        <v>1000000</v>
      </c>
      <c r="Q42" s="85" t="s">
        <v>1078</v>
      </c>
      <c r="R42" s="142"/>
      <c r="S42" s="83" t="s">
        <v>1930</v>
      </c>
      <c r="T42" s="77">
        <v>-2015</v>
      </c>
      <c r="U42" s="83" t="s">
        <v>1656</v>
      </c>
      <c r="V42" s="84">
        <v>4750000</v>
      </c>
      <c r="W42" s="85" t="s">
        <v>1078</v>
      </c>
      <c r="X42" s="142"/>
    </row>
    <row r="43" spans="6:24" ht="12.75">
      <c r="F43" s="142"/>
      <c r="L43" s="142"/>
      <c r="R43" s="142"/>
      <c r="X43" s="142"/>
    </row>
    <row r="44" spans="6:24" ht="12.75">
      <c r="F44" s="142"/>
      <c r="L44" s="142"/>
      <c r="R44" s="142"/>
      <c r="X44" s="142"/>
    </row>
    <row r="45" spans="6:24" ht="12.75">
      <c r="F45" s="142"/>
      <c r="L45" s="142"/>
      <c r="R45" s="142"/>
      <c r="X45" s="142"/>
    </row>
    <row r="46" spans="6:24" ht="15.75">
      <c r="F46" s="142"/>
      <c r="G46" s="83"/>
      <c r="H46" s="77"/>
      <c r="I46" s="83"/>
      <c r="J46" s="84"/>
      <c r="K46" s="85"/>
      <c r="L46" s="142"/>
      <c r="R46" s="142"/>
      <c r="W46" s="139"/>
      <c r="X46" s="142"/>
    </row>
    <row r="47" spans="6:24" ht="12.75">
      <c r="F47" s="142"/>
      <c r="L47" s="142"/>
      <c r="R47" s="142"/>
      <c r="W47" s="54"/>
      <c r="X47" s="142"/>
    </row>
    <row r="48" spans="6:24" ht="12.75">
      <c r="F48" s="142"/>
      <c r="L48" s="142"/>
      <c r="R48" s="142"/>
      <c r="W48" s="154"/>
      <c r="X48" s="142"/>
    </row>
    <row r="49" spans="6:24" ht="12.75">
      <c r="F49" s="142"/>
      <c r="L49" s="142"/>
      <c r="R49" s="142"/>
      <c r="W49" s="154"/>
      <c r="X49" s="142"/>
    </row>
    <row r="50" spans="6:24" ht="12.75">
      <c r="F50" s="142"/>
      <c r="L50" s="142"/>
      <c r="R50" s="142"/>
      <c r="X50" s="142"/>
    </row>
    <row r="51" spans="6:24" ht="12.75">
      <c r="F51" s="142"/>
      <c r="L51" s="142"/>
      <c r="R51" s="142"/>
      <c r="X51" s="142"/>
    </row>
    <row r="52" spans="6:24" ht="12.75">
      <c r="F52" s="142"/>
      <c r="L52" s="142"/>
      <c r="R52" s="142"/>
      <c r="X52" s="142"/>
    </row>
    <row r="53" spans="6:24" ht="12.75">
      <c r="F53" s="142"/>
      <c r="L53" s="142"/>
      <c r="R53" s="142"/>
      <c r="X53" s="142"/>
    </row>
    <row r="54" spans="6:24" ht="12.75">
      <c r="F54" s="142"/>
      <c r="L54" s="142"/>
      <c r="R54" s="142"/>
      <c r="X54" s="142"/>
    </row>
    <row r="55" spans="6:24" ht="12.75">
      <c r="F55" s="142"/>
      <c r="L55" s="142"/>
      <c r="R55" s="142"/>
      <c r="X55" s="142"/>
    </row>
    <row r="56" spans="6:24" ht="12.75">
      <c r="F56" s="142"/>
      <c r="L56" s="142"/>
      <c r="R56" s="142"/>
      <c r="X56" s="142"/>
    </row>
    <row r="57" spans="1:24" ht="15.75">
      <c r="A57" s="14" t="s">
        <v>565</v>
      </c>
      <c r="D57" s="84">
        <f>+Injuries!J57</f>
        <v>0</v>
      </c>
      <c r="F57" s="142"/>
      <c r="G57" s="14" t="s">
        <v>565</v>
      </c>
      <c r="H57" s="139"/>
      <c r="I57" s="139"/>
      <c r="J57" s="84">
        <f>+Injuries!J49</f>
        <v>0</v>
      </c>
      <c r="K57" s="139"/>
      <c r="L57" s="142"/>
      <c r="M57" s="14" t="s">
        <v>565</v>
      </c>
      <c r="N57" s="139"/>
      <c r="O57" s="139"/>
      <c r="P57" s="84"/>
      <c r="Q57" s="139"/>
      <c r="R57" s="142"/>
      <c r="S57" s="14" t="s">
        <v>565</v>
      </c>
      <c r="V57" s="84">
        <f>+Injuries!W14</f>
        <v>-1125000</v>
      </c>
      <c r="X57" s="142"/>
    </row>
    <row r="58" spans="1:24" ht="15.75">
      <c r="A58" s="83"/>
      <c r="B58" s="83"/>
      <c r="C58" s="83"/>
      <c r="D58" s="138"/>
      <c r="E58" s="138"/>
      <c r="F58" s="142"/>
      <c r="G58" s="139"/>
      <c r="H58" s="139"/>
      <c r="I58" s="139"/>
      <c r="J58" s="139"/>
      <c r="K58" s="139"/>
      <c r="L58" s="142"/>
      <c r="M58" s="139"/>
      <c r="N58" s="139"/>
      <c r="O58" s="139"/>
      <c r="P58" s="139"/>
      <c r="Q58" s="139"/>
      <c r="R58" s="142"/>
      <c r="S58" s="139"/>
      <c r="T58" s="139"/>
      <c r="U58" s="139"/>
      <c r="V58" s="139"/>
      <c r="X58" s="142"/>
    </row>
    <row r="59" spans="1:24" ht="15.75">
      <c r="A59" s="53" t="s">
        <v>1844</v>
      </c>
      <c r="B59" s="55">
        <f>COUNTA(C3:C58)</f>
        <v>34</v>
      </c>
      <c r="C59" s="55" t="s">
        <v>1417</v>
      </c>
      <c r="D59" s="56">
        <f>SUM(D3:D58)</f>
        <v>70240000</v>
      </c>
      <c r="E59" s="55"/>
      <c r="F59" s="142"/>
      <c r="G59" s="53" t="s">
        <v>1844</v>
      </c>
      <c r="H59" s="54">
        <f>COUNTA(I3:I58)</f>
        <v>40</v>
      </c>
      <c r="I59" s="55" t="s">
        <v>1417</v>
      </c>
      <c r="J59" s="56">
        <f>SUM(J3:J58)</f>
        <v>87410000</v>
      </c>
      <c r="K59" s="55"/>
      <c r="L59" s="142"/>
      <c r="M59" s="53" t="s">
        <v>1748</v>
      </c>
      <c r="N59" s="54">
        <f>COUNTA(O3:O58)</f>
        <v>40</v>
      </c>
      <c r="O59" s="55" t="s">
        <v>1417</v>
      </c>
      <c r="P59" s="56">
        <f>SUM(P3:P58)</f>
        <v>82010000</v>
      </c>
      <c r="Q59" s="54"/>
      <c r="R59" s="142"/>
      <c r="S59" s="53" t="s">
        <v>1748</v>
      </c>
      <c r="T59" s="54">
        <f>COUNTA(U3:U58)</f>
        <v>40</v>
      </c>
      <c r="U59" s="55" t="s">
        <v>1417</v>
      </c>
      <c r="V59" s="56">
        <f>SUM(V3:V58)</f>
        <v>88325000</v>
      </c>
      <c r="X59" s="142"/>
    </row>
    <row r="60" spans="1:24" ht="15.75">
      <c r="A60" s="53"/>
      <c r="B60" s="55"/>
      <c r="C60" s="55"/>
      <c r="D60" s="56"/>
      <c r="E60" s="55"/>
      <c r="F60" s="142"/>
      <c r="G60" s="53"/>
      <c r="H60" s="54"/>
      <c r="I60" s="55"/>
      <c r="J60" s="56"/>
      <c r="K60" s="55"/>
      <c r="L60" s="142"/>
      <c r="M60" s="53"/>
      <c r="N60" s="54"/>
      <c r="O60" s="55"/>
      <c r="P60" s="56"/>
      <c r="Q60" s="54"/>
      <c r="R60" s="142"/>
      <c r="S60" s="53"/>
      <c r="T60" s="54"/>
      <c r="U60" s="55"/>
      <c r="V60" s="56"/>
      <c r="X60" s="142"/>
    </row>
    <row r="61" spans="1:24" ht="15.75">
      <c r="A61" s="142"/>
      <c r="B61" s="142"/>
      <c r="C61" s="142"/>
      <c r="D61" s="142"/>
      <c r="E61" s="142"/>
      <c r="F61" s="142"/>
      <c r="G61" s="143"/>
      <c r="H61" s="144"/>
      <c r="I61" s="145"/>
      <c r="J61" s="146"/>
      <c r="K61" s="145"/>
      <c r="L61" s="142"/>
      <c r="M61" s="143"/>
      <c r="N61" s="144"/>
      <c r="O61" s="145"/>
      <c r="P61" s="146"/>
      <c r="Q61" s="144"/>
      <c r="R61" s="142"/>
      <c r="S61" s="142"/>
      <c r="T61" s="142"/>
      <c r="U61" s="142"/>
      <c r="V61" s="142"/>
      <c r="W61" s="142"/>
      <c r="X61" s="142"/>
    </row>
    <row r="62" spans="1:24" ht="18.75">
      <c r="A62" s="26" t="s">
        <v>1670</v>
      </c>
      <c r="B62" s="26"/>
      <c r="C62" s="26"/>
      <c r="D62" s="26"/>
      <c r="E62" s="26"/>
      <c r="F62" s="142"/>
      <c r="G62" s="26" t="s">
        <v>46</v>
      </c>
      <c r="H62" s="26"/>
      <c r="I62" s="26"/>
      <c r="J62" s="26"/>
      <c r="K62" s="26"/>
      <c r="L62" s="142"/>
      <c r="M62" s="26" t="s">
        <v>1535</v>
      </c>
      <c r="N62" s="26"/>
      <c r="O62" s="26"/>
      <c r="P62" s="26"/>
      <c r="Q62" s="138"/>
      <c r="R62" s="142"/>
      <c r="S62" s="26" t="s">
        <v>2148</v>
      </c>
      <c r="T62" s="26"/>
      <c r="U62" s="26"/>
      <c r="V62" s="26"/>
      <c r="W62" s="26"/>
      <c r="X62" s="142"/>
    </row>
    <row r="63" spans="1:24" ht="15.75">
      <c r="A63" s="55" t="s">
        <v>1645</v>
      </c>
      <c r="B63" s="55" t="s">
        <v>1646</v>
      </c>
      <c r="C63" s="55" t="s">
        <v>1647</v>
      </c>
      <c r="D63" s="85" t="s">
        <v>1415</v>
      </c>
      <c r="E63" s="55" t="s">
        <v>1648</v>
      </c>
      <c r="F63" s="142"/>
      <c r="G63" s="55" t="s">
        <v>1645</v>
      </c>
      <c r="H63" s="55" t="s">
        <v>1646</v>
      </c>
      <c r="I63" s="55" t="s">
        <v>1647</v>
      </c>
      <c r="J63" s="85" t="s">
        <v>1415</v>
      </c>
      <c r="K63" s="55" t="s">
        <v>1648</v>
      </c>
      <c r="L63" s="142"/>
      <c r="M63" s="55" t="s">
        <v>1645</v>
      </c>
      <c r="N63" s="55" t="s">
        <v>1646</v>
      </c>
      <c r="O63" s="55" t="s">
        <v>1647</v>
      </c>
      <c r="P63" s="55" t="s">
        <v>1415</v>
      </c>
      <c r="Q63" s="55" t="s">
        <v>1648</v>
      </c>
      <c r="R63" s="142"/>
      <c r="S63" s="55" t="s">
        <v>1645</v>
      </c>
      <c r="T63" s="55" t="s">
        <v>1646</v>
      </c>
      <c r="U63" s="55" t="s">
        <v>1647</v>
      </c>
      <c r="V63" s="55" t="s">
        <v>1415</v>
      </c>
      <c r="W63" s="55" t="s">
        <v>1648</v>
      </c>
      <c r="X63" s="142"/>
    </row>
    <row r="64" spans="1:24" ht="15.75">
      <c r="A64" s="83" t="s">
        <v>10</v>
      </c>
      <c r="B64" s="77">
        <v>-2013</v>
      </c>
      <c r="C64" s="83" t="s">
        <v>1649</v>
      </c>
      <c r="D64" s="84">
        <v>1250000</v>
      </c>
      <c r="E64" s="85" t="s">
        <v>2456</v>
      </c>
      <c r="F64" s="142"/>
      <c r="G64" s="83" t="s">
        <v>1465</v>
      </c>
      <c r="H64" s="77">
        <v>-2013</v>
      </c>
      <c r="I64" s="83" t="s">
        <v>1649</v>
      </c>
      <c r="J64" s="84">
        <v>250000</v>
      </c>
      <c r="K64" s="85" t="s">
        <v>1426</v>
      </c>
      <c r="L64" s="142"/>
      <c r="M64" s="83" t="s">
        <v>297</v>
      </c>
      <c r="N64" s="77">
        <v>-2013</v>
      </c>
      <c r="O64" s="83" t="s">
        <v>1649</v>
      </c>
      <c r="P64" s="84">
        <v>6850000</v>
      </c>
      <c r="Q64" s="85" t="s">
        <v>2456</v>
      </c>
      <c r="R64" s="142"/>
      <c r="S64" s="83" t="s">
        <v>2405</v>
      </c>
      <c r="T64" s="77">
        <v>-2013</v>
      </c>
      <c r="U64" s="83" t="s">
        <v>1649</v>
      </c>
      <c r="V64" s="84">
        <v>250000</v>
      </c>
      <c r="W64" s="85" t="s">
        <v>2403</v>
      </c>
      <c r="X64" s="142"/>
    </row>
    <row r="65" spans="1:24" ht="15.75">
      <c r="A65" s="83" t="s">
        <v>1306</v>
      </c>
      <c r="B65" s="77">
        <v>-2014</v>
      </c>
      <c r="C65" s="83" t="s">
        <v>1649</v>
      </c>
      <c r="D65" s="84">
        <v>300000</v>
      </c>
      <c r="E65" s="85" t="s">
        <v>1078</v>
      </c>
      <c r="F65" s="142"/>
      <c r="G65" s="83" t="s">
        <v>1939</v>
      </c>
      <c r="H65" s="77">
        <v>-2015</v>
      </c>
      <c r="I65" s="83" t="s">
        <v>1649</v>
      </c>
      <c r="J65" s="84">
        <v>1250000</v>
      </c>
      <c r="K65" s="85" t="s">
        <v>1078</v>
      </c>
      <c r="L65" s="142"/>
      <c r="M65" s="83" t="s">
        <v>54</v>
      </c>
      <c r="N65" s="77">
        <v>-2015</v>
      </c>
      <c r="O65" s="83" t="s">
        <v>1650</v>
      </c>
      <c r="P65" s="84">
        <v>800000</v>
      </c>
      <c r="Q65" s="85" t="s">
        <v>1078</v>
      </c>
      <c r="R65" s="142"/>
      <c r="S65" s="83" t="s">
        <v>2018</v>
      </c>
      <c r="T65" s="77">
        <v>-2015</v>
      </c>
      <c r="U65" s="83" t="s">
        <v>1649</v>
      </c>
      <c r="V65" s="84">
        <v>540000</v>
      </c>
      <c r="W65" s="85" t="s">
        <v>1078</v>
      </c>
      <c r="X65" s="142"/>
    </row>
    <row r="66" spans="1:24" ht="15.75">
      <c r="A66" s="83" t="s">
        <v>2167</v>
      </c>
      <c r="B66" s="77">
        <v>-2013</v>
      </c>
      <c r="C66" s="83" t="s">
        <v>1650</v>
      </c>
      <c r="D66" s="84">
        <v>7500000</v>
      </c>
      <c r="E66" s="85" t="s">
        <v>50</v>
      </c>
      <c r="F66" s="142"/>
      <c r="G66" s="83" t="s">
        <v>1841</v>
      </c>
      <c r="H66" s="77">
        <v>-2014</v>
      </c>
      <c r="I66" s="83" t="s">
        <v>1649</v>
      </c>
      <c r="J66" s="84">
        <v>2760000</v>
      </c>
      <c r="K66" s="85" t="s">
        <v>918</v>
      </c>
      <c r="L66" s="142"/>
      <c r="M66" s="83" t="s">
        <v>2274</v>
      </c>
      <c r="N66" s="77">
        <v>-2016</v>
      </c>
      <c r="O66" s="83" t="s">
        <v>1650</v>
      </c>
      <c r="P66" s="84">
        <v>250000</v>
      </c>
      <c r="Q66" s="85" t="s">
        <v>1523</v>
      </c>
      <c r="R66" s="142"/>
      <c r="S66" s="83" t="s">
        <v>366</v>
      </c>
      <c r="T66" s="77">
        <v>-2015</v>
      </c>
      <c r="U66" s="83" t="s">
        <v>1650</v>
      </c>
      <c r="V66" s="84">
        <v>6000000</v>
      </c>
      <c r="W66" s="85" t="s">
        <v>1078</v>
      </c>
      <c r="X66" s="142"/>
    </row>
    <row r="67" spans="1:24" ht="15.75">
      <c r="A67" s="83" t="s">
        <v>255</v>
      </c>
      <c r="B67" s="77">
        <v>-2015</v>
      </c>
      <c r="C67" s="83" t="s">
        <v>1650</v>
      </c>
      <c r="D67" s="84">
        <v>250000</v>
      </c>
      <c r="E67" s="85" t="s">
        <v>242</v>
      </c>
      <c r="F67" s="142"/>
      <c r="G67" s="83" t="s">
        <v>518</v>
      </c>
      <c r="H67" s="77">
        <v>-2015</v>
      </c>
      <c r="I67" s="83" t="s">
        <v>1649</v>
      </c>
      <c r="J67" s="84">
        <v>550000</v>
      </c>
      <c r="K67" s="85" t="s">
        <v>1078</v>
      </c>
      <c r="L67" s="142"/>
      <c r="M67" s="83" t="s">
        <v>554</v>
      </c>
      <c r="N67" s="77">
        <v>-2013</v>
      </c>
      <c r="O67" s="83" t="s">
        <v>1650</v>
      </c>
      <c r="P67" s="84">
        <v>500000</v>
      </c>
      <c r="Q67" s="85" t="s">
        <v>2456</v>
      </c>
      <c r="R67" s="142"/>
      <c r="S67" s="83" t="s">
        <v>2462</v>
      </c>
      <c r="T67" s="77">
        <v>-2013</v>
      </c>
      <c r="U67" s="83" t="s">
        <v>1651</v>
      </c>
      <c r="V67" s="84">
        <v>11000000</v>
      </c>
      <c r="W67" s="85" t="s">
        <v>2456</v>
      </c>
      <c r="X67" s="142"/>
    </row>
    <row r="68" spans="1:24" ht="15.75">
      <c r="A68" s="83" t="s">
        <v>976</v>
      </c>
      <c r="B68" s="77">
        <v>-2015</v>
      </c>
      <c r="C68" s="83" t="s">
        <v>1650</v>
      </c>
      <c r="D68" s="84">
        <v>1000000</v>
      </c>
      <c r="E68" s="85" t="s">
        <v>1078</v>
      </c>
      <c r="F68" s="142"/>
      <c r="G68" s="83" t="s">
        <v>898</v>
      </c>
      <c r="H68" s="77">
        <v>-2014</v>
      </c>
      <c r="I68" s="83" t="s">
        <v>650</v>
      </c>
      <c r="J68" s="84">
        <v>1500000</v>
      </c>
      <c r="K68" s="85" t="s">
        <v>918</v>
      </c>
      <c r="L68" s="142"/>
      <c r="M68" s="83" t="s">
        <v>925</v>
      </c>
      <c r="N68" s="77">
        <v>-2015</v>
      </c>
      <c r="O68" s="83" t="s">
        <v>1651</v>
      </c>
      <c r="P68" s="84">
        <v>250000</v>
      </c>
      <c r="Q68" s="85" t="s">
        <v>926</v>
      </c>
      <c r="R68" s="142"/>
      <c r="S68" s="83" t="s">
        <v>53</v>
      </c>
      <c r="T68" s="77">
        <v>-2015</v>
      </c>
      <c r="U68" s="83" t="s">
        <v>1651</v>
      </c>
      <c r="V68" s="84">
        <v>850000</v>
      </c>
      <c r="W68" s="85" t="s">
        <v>1078</v>
      </c>
      <c r="X68" s="142"/>
    </row>
    <row r="69" spans="1:24" ht="15.75">
      <c r="A69" s="83" t="s">
        <v>256</v>
      </c>
      <c r="B69" s="77">
        <v>-2015</v>
      </c>
      <c r="C69" s="83" t="s">
        <v>1651</v>
      </c>
      <c r="D69" s="84">
        <v>250000</v>
      </c>
      <c r="E69" s="85" t="s">
        <v>242</v>
      </c>
      <c r="F69" s="142"/>
      <c r="G69" s="83" t="s">
        <v>2464</v>
      </c>
      <c r="H69" s="77">
        <v>-2013</v>
      </c>
      <c r="I69" s="83" t="s">
        <v>1650</v>
      </c>
      <c r="J69" s="84">
        <v>7000000</v>
      </c>
      <c r="K69" s="85" t="s">
        <v>2456</v>
      </c>
      <c r="L69" s="142"/>
      <c r="M69" s="83" t="s">
        <v>1686</v>
      </c>
      <c r="N69" s="77">
        <v>-2013</v>
      </c>
      <c r="O69" s="83" t="s">
        <v>1651</v>
      </c>
      <c r="P69" s="84">
        <v>1000000</v>
      </c>
      <c r="Q69" s="85" t="s">
        <v>2456</v>
      </c>
      <c r="R69" s="142"/>
      <c r="S69" s="83" t="s">
        <v>328</v>
      </c>
      <c r="T69" s="77">
        <v>-2014</v>
      </c>
      <c r="U69" s="83" t="s">
        <v>1652</v>
      </c>
      <c r="V69" s="84">
        <v>15300000</v>
      </c>
      <c r="W69" s="85" t="s">
        <v>918</v>
      </c>
      <c r="X69" s="142"/>
    </row>
    <row r="70" spans="1:24" ht="15.75">
      <c r="A70" s="83" t="s">
        <v>2043</v>
      </c>
      <c r="B70" s="77">
        <v>-2013</v>
      </c>
      <c r="C70" s="83" t="s">
        <v>1651</v>
      </c>
      <c r="D70" s="84">
        <v>5500000</v>
      </c>
      <c r="E70" s="85" t="s">
        <v>2456</v>
      </c>
      <c r="F70" s="142"/>
      <c r="G70" s="83" t="s">
        <v>147</v>
      </c>
      <c r="H70" s="77">
        <v>-2014</v>
      </c>
      <c r="I70" s="83" t="s">
        <v>1651</v>
      </c>
      <c r="J70" s="84">
        <v>350000</v>
      </c>
      <c r="K70" s="85" t="s">
        <v>918</v>
      </c>
      <c r="L70" s="142"/>
      <c r="M70" s="83" t="s">
        <v>2271</v>
      </c>
      <c r="N70" s="77">
        <v>-2016</v>
      </c>
      <c r="O70" s="83" t="s">
        <v>1651</v>
      </c>
      <c r="P70" s="84">
        <v>250000</v>
      </c>
      <c r="Q70" s="85" t="s">
        <v>1523</v>
      </c>
      <c r="R70" s="142"/>
      <c r="S70" s="83" t="s">
        <v>2463</v>
      </c>
      <c r="T70" s="77">
        <v>-2013</v>
      </c>
      <c r="U70" s="83" t="s">
        <v>1653</v>
      </c>
      <c r="V70" s="84">
        <v>6000000</v>
      </c>
      <c r="W70" s="85" t="s">
        <v>2456</v>
      </c>
      <c r="X70" s="142"/>
    </row>
    <row r="71" spans="1:24" ht="15.75">
      <c r="A71" s="83" t="s">
        <v>1861</v>
      </c>
      <c r="B71" s="77">
        <v>-2015</v>
      </c>
      <c r="C71" s="83" t="s">
        <v>1652</v>
      </c>
      <c r="D71" s="84">
        <v>3250000</v>
      </c>
      <c r="E71" s="85" t="s">
        <v>1078</v>
      </c>
      <c r="F71" s="142"/>
      <c r="G71" s="83" t="s">
        <v>276</v>
      </c>
      <c r="H71" s="77">
        <v>-2015</v>
      </c>
      <c r="I71" s="83" t="s">
        <v>1651</v>
      </c>
      <c r="J71" s="84">
        <v>250000</v>
      </c>
      <c r="K71" s="85" t="s">
        <v>242</v>
      </c>
      <c r="L71" s="142"/>
      <c r="M71" s="83" t="s">
        <v>941</v>
      </c>
      <c r="N71" s="77">
        <v>-2013</v>
      </c>
      <c r="O71" s="83" t="s">
        <v>1651</v>
      </c>
      <c r="P71" s="84">
        <v>250000</v>
      </c>
      <c r="Q71" s="85" t="s">
        <v>2456</v>
      </c>
      <c r="R71" s="142"/>
      <c r="S71" s="83" t="s">
        <v>2686</v>
      </c>
      <c r="T71" s="77">
        <v>-2016</v>
      </c>
      <c r="U71" s="83" t="s">
        <v>1653</v>
      </c>
      <c r="V71" s="84">
        <v>250000</v>
      </c>
      <c r="W71" s="85" t="s">
        <v>2687</v>
      </c>
      <c r="X71" s="142"/>
    </row>
    <row r="72" spans="1:24" ht="15.75">
      <c r="A72" s="83" t="s">
        <v>257</v>
      </c>
      <c r="B72" s="77">
        <v>-2015</v>
      </c>
      <c r="C72" s="83" t="s">
        <v>1651</v>
      </c>
      <c r="D72" s="84">
        <v>250000</v>
      </c>
      <c r="E72" s="85" t="s">
        <v>242</v>
      </c>
      <c r="F72" s="142"/>
      <c r="G72" s="83" t="s">
        <v>1500</v>
      </c>
      <c r="H72" s="77">
        <v>-2013</v>
      </c>
      <c r="I72" s="83" t="s">
        <v>1651</v>
      </c>
      <c r="J72" s="84">
        <v>2000000</v>
      </c>
      <c r="K72" s="85" t="s">
        <v>2456</v>
      </c>
      <c r="L72" s="142"/>
      <c r="M72" s="83" t="s">
        <v>275</v>
      </c>
      <c r="N72" s="77">
        <v>-2015</v>
      </c>
      <c r="O72" s="83" t="s">
        <v>1651</v>
      </c>
      <c r="P72" s="84">
        <v>250000</v>
      </c>
      <c r="Q72" s="85" t="s">
        <v>242</v>
      </c>
      <c r="R72" s="142"/>
      <c r="S72" s="83" t="s">
        <v>1725</v>
      </c>
      <c r="T72" s="77">
        <v>-2015</v>
      </c>
      <c r="U72" s="83" t="s">
        <v>2423</v>
      </c>
      <c r="V72" s="84">
        <v>8000000</v>
      </c>
      <c r="W72" s="85" t="s">
        <v>1078</v>
      </c>
      <c r="X72" s="142"/>
    </row>
    <row r="73" spans="1:24" ht="15.75">
      <c r="A73" s="83" t="s">
        <v>653</v>
      </c>
      <c r="B73" s="77">
        <v>-2014</v>
      </c>
      <c r="C73" s="83" t="s">
        <v>1653</v>
      </c>
      <c r="D73" s="84">
        <v>6350000</v>
      </c>
      <c r="E73" s="85" t="s">
        <v>918</v>
      </c>
      <c r="F73" s="142"/>
      <c r="G73" s="83" t="s">
        <v>2019</v>
      </c>
      <c r="H73" s="77">
        <v>-2015</v>
      </c>
      <c r="I73" s="83" t="s">
        <v>1652</v>
      </c>
      <c r="J73" s="84">
        <v>250000</v>
      </c>
      <c r="K73" s="85" t="s">
        <v>1078</v>
      </c>
      <c r="L73" s="142"/>
      <c r="M73" s="83" t="s">
        <v>2089</v>
      </c>
      <c r="N73" s="77">
        <v>-2014</v>
      </c>
      <c r="O73" s="83" t="s">
        <v>1651</v>
      </c>
      <c r="P73" s="84">
        <v>250000</v>
      </c>
      <c r="Q73" s="85" t="s">
        <v>918</v>
      </c>
      <c r="R73" s="142"/>
      <c r="S73" s="83" t="s">
        <v>2104</v>
      </c>
      <c r="T73" s="77">
        <v>-2014</v>
      </c>
      <c r="U73" s="83" t="s">
        <v>2423</v>
      </c>
      <c r="V73" s="84">
        <v>250000</v>
      </c>
      <c r="W73" s="85" t="s">
        <v>918</v>
      </c>
      <c r="X73" s="142"/>
    </row>
    <row r="74" spans="1:24" ht="15.75">
      <c r="A74" s="83" t="s">
        <v>1006</v>
      </c>
      <c r="B74" s="77">
        <v>-2014</v>
      </c>
      <c r="C74" s="83" t="s">
        <v>1653</v>
      </c>
      <c r="D74" s="84">
        <v>250000</v>
      </c>
      <c r="E74" s="85" t="s">
        <v>989</v>
      </c>
      <c r="F74" s="142"/>
      <c r="G74" s="83" t="s">
        <v>1872</v>
      </c>
      <c r="H74" s="77">
        <v>-2013</v>
      </c>
      <c r="I74" s="83" t="s">
        <v>1652</v>
      </c>
      <c r="J74" s="84">
        <v>250000</v>
      </c>
      <c r="K74" s="85" t="s">
        <v>1426</v>
      </c>
      <c r="L74" s="142"/>
      <c r="M74" s="83" t="s">
        <v>2037</v>
      </c>
      <c r="N74" s="77">
        <v>-2013</v>
      </c>
      <c r="O74" s="83" t="s">
        <v>1652</v>
      </c>
      <c r="P74" s="84">
        <v>3750000</v>
      </c>
      <c r="Q74" s="85" t="s">
        <v>2456</v>
      </c>
      <c r="R74" s="142"/>
      <c r="S74" s="83" t="s">
        <v>247</v>
      </c>
      <c r="T74" s="77">
        <v>-2015</v>
      </c>
      <c r="U74" s="83" t="s">
        <v>1654</v>
      </c>
      <c r="V74" s="84">
        <v>250000</v>
      </c>
      <c r="W74" s="85" t="s">
        <v>242</v>
      </c>
      <c r="X74" s="142"/>
    </row>
    <row r="75" spans="1:24" ht="15.75">
      <c r="A75" s="83" t="s">
        <v>1088</v>
      </c>
      <c r="B75" s="77">
        <v>-2015</v>
      </c>
      <c r="C75" s="83" t="s">
        <v>1654</v>
      </c>
      <c r="D75" s="84">
        <v>9500000</v>
      </c>
      <c r="E75" s="85" t="s">
        <v>1078</v>
      </c>
      <c r="F75" s="142"/>
      <c r="G75" s="83" t="s">
        <v>393</v>
      </c>
      <c r="H75" s="77">
        <v>-2013</v>
      </c>
      <c r="I75" s="83" t="s">
        <v>1652</v>
      </c>
      <c r="J75" s="84">
        <v>1750000</v>
      </c>
      <c r="K75" s="85" t="s">
        <v>2456</v>
      </c>
      <c r="L75" s="142"/>
      <c r="M75" s="83" t="s">
        <v>1938</v>
      </c>
      <c r="N75" s="77">
        <v>-2015</v>
      </c>
      <c r="O75" s="83" t="s">
        <v>1652</v>
      </c>
      <c r="P75" s="84">
        <v>500000</v>
      </c>
      <c r="Q75" s="85" t="s">
        <v>1078</v>
      </c>
      <c r="R75" s="142"/>
      <c r="S75" s="83" t="s">
        <v>1565</v>
      </c>
      <c r="T75" s="77">
        <v>-2013</v>
      </c>
      <c r="U75" s="83" t="s">
        <v>1654</v>
      </c>
      <c r="V75" s="84">
        <v>250000</v>
      </c>
      <c r="W75" s="85" t="s">
        <v>1426</v>
      </c>
      <c r="X75" s="142"/>
    </row>
    <row r="76" spans="1:24" ht="15.75">
      <c r="A76" s="83" t="s">
        <v>904</v>
      </c>
      <c r="B76" s="77">
        <v>-2014</v>
      </c>
      <c r="C76" s="83" t="s">
        <v>1654</v>
      </c>
      <c r="D76" s="84">
        <v>2000000</v>
      </c>
      <c r="E76" s="85" t="s">
        <v>918</v>
      </c>
      <c r="F76" s="142"/>
      <c r="G76" s="83" t="s">
        <v>277</v>
      </c>
      <c r="H76" s="77">
        <v>-2015</v>
      </c>
      <c r="I76" s="83" t="s">
        <v>1653</v>
      </c>
      <c r="J76" s="84">
        <v>250000</v>
      </c>
      <c r="K76" s="85" t="s">
        <v>242</v>
      </c>
      <c r="L76" s="142"/>
      <c r="M76" s="83" t="s">
        <v>1064</v>
      </c>
      <c r="N76" s="77">
        <v>-2016</v>
      </c>
      <c r="O76" s="83" t="s">
        <v>1653</v>
      </c>
      <c r="P76" s="84">
        <v>250000</v>
      </c>
      <c r="Q76" s="85" t="s">
        <v>1063</v>
      </c>
      <c r="R76" s="142"/>
      <c r="S76" s="83" t="s">
        <v>2460</v>
      </c>
      <c r="T76" s="77">
        <v>-2013</v>
      </c>
      <c r="U76" s="83" t="s">
        <v>1654</v>
      </c>
      <c r="V76" s="84">
        <v>6000000</v>
      </c>
      <c r="W76" s="85" t="s">
        <v>2456</v>
      </c>
      <c r="X76" s="142"/>
    </row>
    <row r="77" spans="1:24" ht="15.75">
      <c r="A77" s="83" t="s">
        <v>1007</v>
      </c>
      <c r="B77" s="77">
        <v>-2014</v>
      </c>
      <c r="C77" s="83" t="s">
        <v>1654</v>
      </c>
      <c r="D77" s="84">
        <v>250000</v>
      </c>
      <c r="E77" s="85" t="s">
        <v>989</v>
      </c>
      <c r="F77" s="142"/>
      <c r="G77" s="83" t="s">
        <v>515</v>
      </c>
      <c r="H77" s="77">
        <v>-2015</v>
      </c>
      <c r="I77" s="83" t="s">
        <v>2423</v>
      </c>
      <c r="J77" s="84">
        <v>450000</v>
      </c>
      <c r="K77" s="85" t="s">
        <v>1078</v>
      </c>
      <c r="L77" s="142"/>
      <c r="M77" s="83" t="s">
        <v>2046</v>
      </c>
      <c r="N77" s="77">
        <v>-2013</v>
      </c>
      <c r="O77" s="83" t="s">
        <v>1653</v>
      </c>
      <c r="P77" s="84">
        <v>4650000</v>
      </c>
      <c r="Q77" s="85" t="s">
        <v>2456</v>
      </c>
      <c r="R77" s="142"/>
      <c r="S77" s="83" t="s">
        <v>548</v>
      </c>
      <c r="T77" s="77">
        <v>-2013</v>
      </c>
      <c r="U77" s="83" t="s">
        <v>1654</v>
      </c>
      <c r="V77" s="84">
        <v>350000</v>
      </c>
      <c r="W77" s="85" t="s">
        <v>2456</v>
      </c>
      <c r="X77" s="142"/>
    </row>
    <row r="78" spans="1:24" ht="15.75">
      <c r="A78" s="83" t="s">
        <v>1245</v>
      </c>
      <c r="B78" s="77">
        <v>-2016</v>
      </c>
      <c r="C78" s="83" t="s">
        <v>1654</v>
      </c>
      <c r="D78" s="84">
        <v>250000</v>
      </c>
      <c r="E78" s="85" t="s">
        <v>1242</v>
      </c>
      <c r="F78" s="142"/>
      <c r="G78" s="83" t="s">
        <v>521</v>
      </c>
      <c r="H78" s="77">
        <v>-2015</v>
      </c>
      <c r="I78" s="83" t="s">
        <v>1654</v>
      </c>
      <c r="J78" s="84">
        <v>550000</v>
      </c>
      <c r="K78" s="85" t="s">
        <v>1078</v>
      </c>
      <c r="L78" s="142"/>
      <c r="M78" s="83" t="s">
        <v>381</v>
      </c>
      <c r="N78" s="77">
        <v>-2015</v>
      </c>
      <c r="O78" s="83" t="s">
        <v>1653</v>
      </c>
      <c r="P78" s="84">
        <v>3500000</v>
      </c>
      <c r="Q78" s="85" t="s">
        <v>1078</v>
      </c>
      <c r="R78" s="142"/>
      <c r="S78" s="83" t="s">
        <v>1969</v>
      </c>
      <c r="T78" s="77">
        <v>-2015</v>
      </c>
      <c r="U78" s="83" t="s">
        <v>1654</v>
      </c>
      <c r="V78" s="84">
        <v>250000</v>
      </c>
      <c r="W78" s="85" t="s">
        <v>1970</v>
      </c>
      <c r="X78" s="142"/>
    </row>
    <row r="79" spans="1:24" ht="15.75">
      <c r="A79" s="83" t="s">
        <v>1246</v>
      </c>
      <c r="B79" s="77">
        <v>-2016</v>
      </c>
      <c r="C79" s="83" t="s">
        <v>1654</v>
      </c>
      <c r="D79" s="84">
        <v>250000</v>
      </c>
      <c r="E79" s="85" t="s">
        <v>1242</v>
      </c>
      <c r="F79" s="142"/>
      <c r="G79" s="83" t="s">
        <v>278</v>
      </c>
      <c r="H79" s="77">
        <v>-2015</v>
      </c>
      <c r="I79" s="83" t="s">
        <v>1654</v>
      </c>
      <c r="J79" s="84">
        <v>250000</v>
      </c>
      <c r="K79" s="85" t="s">
        <v>242</v>
      </c>
      <c r="L79" s="142"/>
      <c r="M79" s="83" t="s">
        <v>1021</v>
      </c>
      <c r="N79" s="77">
        <v>-2014</v>
      </c>
      <c r="O79" s="83" t="s">
        <v>1654</v>
      </c>
      <c r="P79" s="84">
        <v>250000</v>
      </c>
      <c r="Q79" s="85" t="s">
        <v>2473</v>
      </c>
      <c r="R79" s="142"/>
      <c r="S79" s="83" t="s">
        <v>1507</v>
      </c>
      <c r="T79" s="77">
        <v>-2016</v>
      </c>
      <c r="U79" s="83" t="s">
        <v>1654</v>
      </c>
      <c r="V79" s="84">
        <v>250000</v>
      </c>
      <c r="W79" s="85" t="s">
        <v>1242</v>
      </c>
      <c r="X79" s="142"/>
    </row>
    <row r="80" spans="1:24" ht="15.75">
      <c r="A80" s="83" t="s">
        <v>970</v>
      </c>
      <c r="B80" s="77">
        <v>-2015</v>
      </c>
      <c r="C80" s="83" t="s">
        <v>1654</v>
      </c>
      <c r="D80" s="84">
        <v>700000</v>
      </c>
      <c r="E80" s="85" t="s">
        <v>1078</v>
      </c>
      <c r="F80" s="142"/>
      <c r="G80" s="83" t="s">
        <v>279</v>
      </c>
      <c r="H80" s="77">
        <v>-2015</v>
      </c>
      <c r="I80" s="83" t="s">
        <v>1654</v>
      </c>
      <c r="J80" s="84">
        <v>250000</v>
      </c>
      <c r="K80" s="85" t="s">
        <v>242</v>
      </c>
      <c r="L80" s="142"/>
      <c r="M80" s="83" t="s">
        <v>2269</v>
      </c>
      <c r="N80" s="77">
        <v>-2016</v>
      </c>
      <c r="O80" s="83" t="s">
        <v>1654</v>
      </c>
      <c r="P80" s="84">
        <v>250000</v>
      </c>
      <c r="Q80" s="85" t="s">
        <v>1523</v>
      </c>
      <c r="R80" s="142"/>
      <c r="S80" s="83" t="s">
        <v>1508</v>
      </c>
      <c r="T80" s="77">
        <v>-2016</v>
      </c>
      <c r="U80" s="83" t="s">
        <v>1654</v>
      </c>
      <c r="V80" s="84">
        <v>250000</v>
      </c>
      <c r="W80" s="85" t="s">
        <v>1242</v>
      </c>
      <c r="X80" s="142"/>
    </row>
    <row r="81" spans="1:24" ht="15.75">
      <c r="A81" s="83" t="s">
        <v>1090</v>
      </c>
      <c r="B81" s="77">
        <v>-2015</v>
      </c>
      <c r="C81" s="83" t="s">
        <v>1655</v>
      </c>
      <c r="D81" s="84">
        <v>13725000</v>
      </c>
      <c r="E81" s="85" t="s">
        <v>1078</v>
      </c>
      <c r="F81" s="142"/>
      <c r="G81" s="83" t="s">
        <v>1843</v>
      </c>
      <c r="H81" s="77">
        <v>-2014</v>
      </c>
      <c r="I81" s="83" t="s">
        <v>1654</v>
      </c>
      <c r="J81" s="84">
        <v>2500000</v>
      </c>
      <c r="K81" s="85" t="s">
        <v>918</v>
      </c>
      <c r="L81" s="142"/>
      <c r="M81" s="83" t="s">
        <v>2433</v>
      </c>
      <c r="N81" s="77">
        <v>-2013</v>
      </c>
      <c r="O81" s="83" t="s">
        <v>1654</v>
      </c>
      <c r="P81" s="84">
        <v>250000</v>
      </c>
      <c r="Q81" s="85" t="s">
        <v>1426</v>
      </c>
      <c r="R81" s="142"/>
      <c r="S81" s="83" t="s">
        <v>340</v>
      </c>
      <c r="T81" s="77">
        <v>-2014</v>
      </c>
      <c r="U81" s="83" t="s">
        <v>1655</v>
      </c>
      <c r="V81" s="84">
        <v>9225000</v>
      </c>
      <c r="W81" s="85" t="s">
        <v>918</v>
      </c>
      <c r="X81" s="142"/>
    </row>
    <row r="82" spans="1:24" ht="15.75">
      <c r="A82" s="83" t="s">
        <v>2105</v>
      </c>
      <c r="B82" s="77">
        <v>-2014</v>
      </c>
      <c r="C82" s="83" t="s">
        <v>1655</v>
      </c>
      <c r="D82" s="84">
        <v>350000</v>
      </c>
      <c r="E82" s="85" t="s">
        <v>918</v>
      </c>
      <c r="F82" s="142"/>
      <c r="G82" s="83" t="s">
        <v>41</v>
      </c>
      <c r="H82" s="77">
        <v>-2015</v>
      </c>
      <c r="I82" s="83" t="s">
        <v>1654</v>
      </c>
      <c r="J82" s="84">
        <v>2250000</v>
      </c>
      <c r="K82" s="85" t="s">
        <v>1078</v>
      </c>
      <c r="L82" s="142"/>
      <c r="M82" s="83" t="s">
        <v>1451</v>
      </c>
      <c r="N82" s="77">
        <v>-2013</v>
      </c>
      <c r="O82" s="83" t="s">
        <v>1654</v>
      </c>
      <c r="P82" s="84">
        <v>250000</v>
      </c>
      <c r="Q82" s="85" t="s">
        <v>1426</v>
      </c>
      <c r="R82" s="142"/>
      <c r="S82" s="83" t="s">
        <v>142</v>
      </c>
      <c r="T82" s="77">
        <v>-2013</v>
      </c>
      <c r="U82" s="83" t="s">
        <v>1655</v>
      </c>
      <c r="V82" s="84">
        <v>300000</v>
      </c>
      <c r="W82" s="85" t="s">
        <v>918</v>
      </c>
      <c r="X82" s="142"/>
    </row>
    <row r="83" spans="1:24" ht="15.75">
      <c r="A83" s="83" t="s">
        <v>1459</v>
      </c>
      <c r="B83" s="77">
        <v>-2015</v>
      </c>
      <c r="C83" s="83" t="s">
        <v>1655</v>
      </c>
      <c r="D83" s="84">
        <v>250000</v>
      </c>
      <c r="E83" s="85" t="s">
        <v>242</v>
      </c>
      <c r="F83" s="142"/>
      <c r="G83" s="83" t="s">
        <v>2058</v>
      </c>
      <c r="H83" s="77">
        <v>-2014</v>
      </c>
      <c r="I83" s="83" t="s">
        <v>1655</v>
      </c>
      <c r="J83" s="84">
        <v>6010000</v>
      </c>
      <c r="K83" s="85" t="s">
        <v>918</v>
      </c>
      <c r="L83" s="142"/>
      <c r="M83" s="83" t="s">
        <v>552</v>
      </c>
      <c r="N83" s="77">
        <v>-2013</v>
      </c>
      <c r="O83" s="83" t="s">
        <v>1654</v>
      </c>
      <c r="P83" s="84">
        <v>250000</v>
      </c>
      <c r="Q83" s="85" t="s">
        <v>2456</v>
      </c>
      <c r="R83" s="142"/>
      <c r="S83" s="83" t="s">
        <v>1965</v>
      </c>
      <c r="T83" s="77">
        <v>-2015</v>
      </c>
      <c r="U83" s="83" t="s">
        <v>1655</v>
      </c>
      <c r="V83" s="84">
        <v>250000</v>
      </c>
      <c r="W83" s="85" t="s">
        <v>1971</v>
      </c>
      <c r="X83" s="142"/>
    </row>
    <row r="84" spans="1:24" ht="15.75">
      <c r="A84" s="83" t="s">
        <v>1604</v>
      </c>
      <c r="B84" s="77">
        <v>-2013</v>
      </c>
      <c r="C84" s="83" t="s">
        <v>1655</v>
      </c>
      <c r="D84" s="84">
        <v>2250000</v>
      </c>
      <c r="E84" s="85" t="s">
        <v>2456</v>
      </c>
      <c r="F84" s="142"/>
      <c r="G84" s="83" t="s">
        <v>562</v>
      </c>
      <c r="H84" s="77">
        <v>-2013</v>
      </c>
      <c r="I84" s="83" t="s">
        <v>1655</v>
      </c>
      <c r="J84" s="84">
        <v>1600000</v>
      </c>
      <c r="K84" s="85" t="s">
        <v>2456</v>
      </c>
      <c r="L84" s="142"/>
      <c r="M84" s="83" t="s">
        <v>1733</v>
      </c>
      <c r="N84" s="77">
        <v>-2014</v>
      </c>
      <c r="O84" s="83" t="s">
        <v>1654</v>
      </c>
      <c r="P84" s="84">
        <v>6600000</v>
      </c>
      <c r="Q84" s="85" t="s">
        <v>918</v>
      </c>
      <c r="R84" s="142"/>
      <c r="S84" s="83" t="s">
        <v>1966</v>
      </c>
      <c r="T84" s="77">
        <v>-2015</v>
      </c>
      <c r="U84" s="83" t="s">
        <v>1655</v>
      </c>
      <c r="V84" s="84">
        <v>250000</v>
      </c>
      <c r="W84" s="85" t="s">
        <v>1971</v>
      </c>
      <c r="X84" s="142"/>
    </row>
    <row r="85" spans="1:24" ht="15.75">
      <c r="A85" s="83" t="s">
        <v>1244</v>
      </c>
      <c r="B85" s="77">
        <v>-2016</v>
      </c>
      <c r="C85" s="83" t="s">
        <v>1655</v>
      </c>
      <c r="D85" s="84">
        <v>250000</v>
      </c>
      <c r="E85" s="85" t="s">
        <v>1242</v>
      </c>
      <c r="F85" s="142"/>
      <c r="G85" s="83" t="s">
        <v>2451</v>
      </c>
      <c r="H85" s="77">
        <v>-2016</v>
      </c>
      <c r="I85" s="83" t="s">
        <v>1655</v>
      </c>
      <c r="J85" s="84">
        <v>250000</v>
      </c>
      <c r="K85" s="85" t="s">
        <v>1523</v>
      </c>
      <c r="L85" s="142"/>
      <c r="M85" s="83" t="s">
        <v>44</v>
      </c>
      <c r="N85" s="77">
        <v>-2015</v>
      </c>
      <c r="O85" s="83" t="s">
        <v>1654</v>
      </c>
      <c r="P85" s="84">
        <v>1500000</v>
      </c>
      <c r="Q85" s="85" t="s">
        <v>1078</v>
      </c>
      <c r="R85" s="142"/>
      <c r="S85" s="83" t="s">
        <v>1071</v>
      </c>
      <c r="T85" s="77">
        <v>-2016</v>
      </c>
      <c r="U85" s="83" t="s">
        <v>1655</v>
      </c>
      <c r="V85" s="84">
        <v>250000</v>
      </c>
      <c r="W85" s="85" t="s">
        <v>1070</v>
      </c>
      <c r="X85" s="142"/>
    </row>
    <row r="86" spans="1:24" ht="15.75">
      <c r="A86" s="83" t="s">
        <v>1714</v>
      </c>
      <c r="B86" s="77">
        <v>-2014</v>
      </c>
      <c r="C86" s="83" t="s">
        <v>1655</v>
      </c>
      <c r="D86" s="84">
        <v>13000000</v>
      </c>
      <c r="E86" s="85" t="s">
        <v>918</v>
      </c>
      <c r="F86" s="142"/>
      <c r="G86" s="83" t="s">
        <v>2466</v>
      </c>
      <c r="H86" s="77">
        <v>-2013</v>
      </c>
      <c r="I86" s="83" t="s">
        <v>1655</v>
      </c>
      <c r="J86" s="84">
        <v>2250000</v>
      </c>
      <c r="K86" s="85" t="s">
        <v>2456</v>
      </c>
      <c r="L86" s="142"/>
      <c r="M86" s="83" t="s">
        <v>520</v>
      </c>
      <c r="N86" s="77">
        <v>-2015</v>
      </c>
      <c r="O86" s="83" t="s">
        <v>1655</v>
      </c>
      <c r="P86" s="84">
        <v>1500000</v>
      </c>
      <c r="Q86" s="85" t="s">
        <v>1078</v>
      </c>
      <c r="R86" s="142"/>
      <c r="S86" s="83" t="s">
        <v>243</v>
      </c>
      <c r="T86" s="77">
        <v>-2015</v>
      </c>
      <c r="U86" s="83" t="s">
        <v>1655</v>
      </c>
      <c r="V86" s="84">
        <v>250000</v>
      </c>
      <c r="W86" s="85" t="s">
        <v>242</v>
      </c>
      <c r="X86" s="142"/>
    </row>
    <row r="87" spans="1:24" ht="15.75">
      <c r="A87" s="83" t="s">
        <v>1247</v>
      </c>
      <c r="B87" s="77">
        <v>-2016</v>
      </c>
      <c r="C87" s="83" t="s">
        <v>1655</v>
      </c>
      <c r="D87" s="84">
        <v>250000</v>
      </c>
      <c r="E87" s="85" t="s">
        <v>1242</v>
      </c>
      <c r="F87" s="142"/>
      <c r="G87" s="83" t="s">
        <v>369</v>
      </c>
      <c r="H87" s="77">
        <v>-2014</v>
      </c>
      <c r="I87" s="83" t="s">
        <v>1655</v>
      </c>
      <c r="J87" s="84">
        <v>9600000</v>
      </c>
      <c r="K87" s="85" t="s">
        <v>1078</v>
      </c>
      <c r="L87" s="142"/>
      <c r="M87" s="83" t="s">
        <v>2045</v>
      </c>
      <c r="N87" s="77">
        <v>-2013</v>
      </c>
      <c r="O87" s="83" t="s">
        <v>1655</v>
      </c>
      <c r="P87" s="84">
        <v>4650000</v>
      </c>
      <c r="Q87" s="85" t="s">
        <v>2456</v>
      </c>
      <c r="R87" s="142"/>
      <c r="S87" s="83" t="s">
        <v>1003</v>
      </c>
      <c r="T87" s="77">
        <v>-2014</v>
      </c>
      <c r="U87" s="83" t="s">
        <v>1655</v>
      </c>
      <c r="V87" s="84">
        <v>250000</v>
      </c>
      <c r="W87" s="85" t="s">
        <v>2074</v>
      </c>
      <c r="X87" s="142"/>
    </row>
    <row r="88" spans="1:24" ht="15.75">
      <c r="A88" s="83" t="s">
        <v>1008</v>
      </c>
      <c r="B88" s="77">
        <v>-2014</v>
      </c>
      <c r="C88" s="83" t="s">
        <v>1655</v>
      </c>
      <c r="D88" s="84">
        <v>250000</v>
      </c>
      <c r="E88" s="85" t="s">
        <v>989</v>
      </c>
      <c r="F88" s="142"/>
      <c r="G88" s="83" t="s">
        <v>2095</v>
      </c>
      <c r="H88" s="77">
        <v>-2014</v>
      </c>
      <c r="I88" s="83" t="s">
        <v>1655</v>
      </c>
      <c r="J88" s="84">
        <v>1250000</v>
      </c>
      <c r="K88" s="85" t="s">
        <v>918</v>
      </c>
      <c r="L88" s="142"/>
      <c r="M88" s="83" t="s">
        <v>2270</v>
      </c>
      <c r="N88" s="77">
        <v>-2016</v>
      </c>
      <c r="O88" s="83" t="s">
        <v>1655</v>
      </c>
      <c r="P88" s="84">
        <v>250000</v>
      </c>
      <c r="Q88" s="85" t="s">
        <v>1523</v>
      </c>
      <c r="R88" s="142"/>
      <c r="S88" s="83" t="s">
        <v>2716</v>
      </c>
      <c r="T88" s="77">
        <v>-2015</v>
      </c>
      <c r="U88" s="83" t="s">
        <v>1655</v>
      </c>
      <c r="V88" s="84">
        <v>675000</v>
      </c>
      <c r="W88" s="85" t="s">
        <v>1078</v>
      </c>
      <c r="X88" s="142"/>
    </row>
    <row r="89" spans="1:24" ht="15.75">
      <c r="A89" s="83" t="s">
        <v>957</v>
      </c>
      <c r="B89" s="77">
        <v>-2015</v>
      </c>
      <c r="C89" s="83" t="s">
        <v>1655</v>
      </c>
      <c r="D89" s="84">
        <v>1000000</v>
      </c>
      <c r="E89" s="85" t="s">
        <v>1078</v>
      </c>
      <c r="F89" s="142"/>
      <c r="G89" s="83" t="s">
        <v>280</v>
      </c>
      <c r="H89" s="77">
        <v>-2015</v>
      </c>
      <c r="I89" s="83" t="s">
        <v>1655</v>
      </c>
      <c r="J89" s="84">
        <v>250000</v>
      </c>
      <c r="K89" s="85" t="s">
        <v>242</v>
      </c>
      <c r="L89" s="142"/>
      <c r="M89" s="83" t="s">
        <v>2272</v>
      </c>
      <c r="N89" s="77">
        <v>-2016</v>
      </c>
      <c r="O89" s="83" t="s">
        <v>1655</v>
      </c>
      <c r="P89" s="84">
        <v>250000</v>
      </c>
      <c r="Q89" s="85" t="s">
        <v>1523</v>
      </c>
      <c r="R89" s="142"/>
      <c r="S89" s="83" t="s">
        <v>2718</v>
      </c>
      <c r="T89" s="77">
        <v>-2015</v>
      </c>
      <c r="U89" s="83" t="s">
        <v>1655</v>
      </c>
      <c r="V89" s="84">
        <v>2750000</v>
      </c>
      <c r="W89" s="85" t="s">
        <v>1078</v>
      </c>
      <c r="X89" s="142"/>
    </row>
    <row r="90" spans="1:24" ht="15.75">
      <c r="A90" s="83" t="s">
        <v>1009</v>
      </c>
      <c r="B90" s="77">
        <v>-2014</v>
      </c>
      <c r="C90" s="83" t="s">
        <v>1655</v>
      </c>
      <c r="D90" s="84">
        <v>250000</v>
      </c>
      <c r="E90" s="85" t="s">
        <v>989</v>
      </c>
      <c r="F90" s="142"/>
      <c r="G90" s="83" t="s">
        <v>21</v>
      </c>
      <c r="H90" s="77">
        <v>-2013</v>
      </c>
      <c r="I90" s="83" t="s">
        <v>1655</v>
      </c>
      <c r="J90" s="84">
        <v>5500000</v>
      </c>
      <c r="K90" s="85" t="s">
        <v>2456</v>
      </c>
      <c r="L90" s="142"/>
      <c r="M90" s="83" t="s">
        <v>2273</v>
      </c>
      <c r="N90" s="77">
        <v>-2016</v>
      </c>
      <c r="O90" s="83" t="s">
        <v>1655</v>
      </c>
      <c r="P90" s="84">
        <v>250000</v>
      </c>
      <c r="Q90" s="85" t="s">
        <v>1523</v>
      </c>
      <c r="R90" s="142"/>
      <c r="S90" s="83" t="s">
        <v>1517</v>
      </c>
      <c r="T90" s="77">
        <v>-2016</v>
      </c>
      <c r="U90" s="83" t="s">
        <v>1655</v>
      </c>
      <c r="V90" s="84">
        <v>250000</v>
      </c>
      <c r="W90" s="85" t="s">
        <v>2671</v>
      </c>
      <c r="X90" s="142"/>
    </row>
    <row r="91" spans="1:24" ht="15.75">
      <c r="A91" s="83" t="s">
        <v>1010</v>
      </c>
      <c r="B91" s="77">
        <v>-2014</v>
      </c>
      <c r="C91" s="83" t="s">
        <v>1655</v>
      </c>
      <c r="D91" s="84">
        <v>250000</v>
      </c>
      <c r="E91" s="85" t="s">
        <v>989</v>
      </c>
      <c r="F91" s="142"/>
      <c r="G91" s="83" t="s">
        <v>2721</v>
      </c>
      <c r="H91" s="77">
        <v>-2015</v>
      </c>
      <c r="I91" s="83" t="s">
        <v>1655</v>
      </c>
      <c r="J91" s="84">
        <v>4250000</v>
      </c>
      <c r="K91" s="85" t="s">
        <v>1078</v>
      </c>
      <c r="L91" s="142"/>
      <c r="M91" s="83" t="s">
        <v>525</v>
      </c>
      <c r="N91" s="77">
        <v>-2015</v>
      </c>
      <c r="O91" s="83" t="s">
        <v>1655</v>
      </c>
      <c r="P91" s="84">
        <v>3500000</v>
      </c>
      <c r="Q91" s="85" t="s">
        <v>1078</v>
      </c>
      <c r="R91" s="142"/>
      <c r="S91" s="83" t="s">
        <v>1080</v>
      </c>
      <c r="T91" s="77">
        <v>-2014</v>
      </c>
      <c r="U91" s="83" t="s">
        <v>1655</v>
      </c>
      <c r="V91" s="84">
        <v>720000</v>
      </c>
      <c r="W91" s="85" t="s">
        <v>1078</v>
      </c>
      <c r="X91" s="142"/>
    </row>
    <row r="92" spans="1:24" ht="15.75">
      <c r="A92" s="83" t="s">
        <v>258</v>
      </c>
      <c r="B92" s="77">
        <v>-2015</v>
      </c>
      <c r="C92" s="83" t="s">
        <v>1655</v>
      </c>
      <c r="D92" s="84">
        <v>250000</v>
      </c>
      <c r="E92" s="85" t="s">
        <v>242</v>
      </c>
      <c r="F92" s="142"/>
      <c r="G92" s="83" t="s">
        <v>2097</v>
      </c>
      <c r="H92" s="77">
        <v>-2014</v>
      </c>
      <c r="I92" s="83" t="s">
        <v>1656</v>
      </c>
      <c r="J92" s="84">
        <v>450000</v>
      </c>
      <c r="K92" s="85" t="s">
        <v>918</v>
      </c>
      <c r="L92" s="142"/>
      <c r="M92" s="83" t="s">
        <v>1723</v>
      </c>
      <c r="N92" s="77">
        <v>-2014</v>
      </c>
      <c r="O92" s="83" t="s">
        <v>1655</v>
      </c>
      <c r="P92" s="84">
        <v>300000</v>
      </c>
      <c r="Q92" s="85" t="s">
        <v>1078</v>
      </c>
      <c r="R92" s="142"/>
      <c r="S92" s="83" t="s">
        <v>990</v>
      </c>
      <c r="T92" s="77">
        <v>-2014</v>
      </c>
      <c r="U92" s="83" t="s">
        <v>1655</v>
      </c>
      <c r="V92" s="84">
        <v>250000</v>
      </c>
      <c r="W92" s="85" t="s">
        <v>989</v>
      </c>
      <c r="X92" s="142"/>
    </row>
    <row r="93" spans="1:24" ht="15.75">
      <c r="A93" s="83" t="s">
        <v>1607</v>
      </c>
      <c r="B93" s="77">
        <v>-2013</v>
      </c>
      <c r="C93" s="83" t="s">
        <v>1656</v>
      </c>
      <c r="D93" s="84">
        <v>495000</v>
      </c>
      <c r="E93" s="85" t="s">
        <v>2456</v>
      </c>
      <c r="F93" s="142"/>
      <c r="G93" s="83" t="s">
        <v>2096</v>
      </c>
      <c r="H93" s="77">
        <v>-2014</v>
      </c>
      <c r="I93" s="83" t="s">
        <v>1656</v>
      </c>
      <c r="J93" s="84">
        <v>750000</v>
      </c>
      <c r="K93" s="85" t="s">
        <v>918</v>
      </c>
      <c r="L93" s="142"/>
      <c r="M93" s="83" t="s">
        <v>927</v>
      </c>
      <c r="N93" s="77">
        <v>-2015</v>
      </c>
      <c r="O93" s="83" t="s">
        <v>1655</v>
      </c>
      <c r="P93" s="84">
        <v>250000</v>
      </c>
      <c r="Q93" s="85" t="s">
        <v>926</v>
      </c>
      <c r="R93" s="142"/>
      <c r="S93" s="83" t="s">
        <v>143</v>
      </c>
      <c r="T93" s="77">
        <v>-2014</v>
      </c>
      <c r="U93" s="83" t="s">
        <v>1655</v>
      </c>
      <c r="V93" s="84">
        <v>250000</v>
      </c>
      <c r="W93" s="85" t="s">
        <v>918</v>
      </c>
      <c r="X93" s="142"/>
    </row>
    <row r="94" spans="1:24" ht="15.75">
      <c r="A94" s="83" t="s">
        <v>1493</v>
      </c>
      <c r="B94" s="77">
        <v>-2015</v>
      </c>
      <c r="C94" s="83" t="s">
        <v>1656</v>
      </c>
      <c r="D94" s="84">
        <v>1500000</v>
      </c>
      <c r="E94" s="85" t="s">
        <v>1078</v>
      </c>
      <c r="F94" s="142"/>
      <c r="G94" s="83" t="s">
        <v>1771</v>
      </c>
      <c r="H94" s="77">
        <v>-2013</v>
      </c>
      <c r="I94" s="83" t="s">
        <v>1656</v>
      </c>
      <c r="J94" s="84">
        <v>650000</v>
      </c>
      <c r="K94" s="85" t="s">
        <v>2456</v>
      </c>
      <c r="L94" s="142"/>
      <c r="M94" s="83" t="s">
        <v>2720</v>
      </c>
      <c r="N94" s="77">
        <v>-2015</v>
      </c>
      <c r="O94" s="83" t="s">
        <v>1656</v>
      </c>
      <c r="P94" s="84">
        <v>350000</v>
      </c>
      <c r="Q94" s="85" t="s">
        <v>1078</v>
      </c>
      <c r="R94" s="142"/>
      <c r="S94" s="83" t="s">
        <v>244</v>
      </c>
      <c r="T94" s="77">
        <v>-2015</v>
      </c>
      <c r="U94" s="83" t="s">
        <v>1656</v>
      </c>
      <c r="V94" s="84">
        <v>250000</v>
      </c>
      <c r="W94" s="85" t="s">
        <v>242</v>
      </c>
      <c r="X94" s="142"/>
    </row>
    <row r="95" spans="1:24" ht="15.75">
      <c r="A95" s="83" t="s">
        <v>1605</v>
      </c>
      <c r="B95" s="77">
        <v>-2013</v>
      </c>
      <c r="C95" s="83" t="s">
        <v>1656</v>
      </c>
      <c r="D95" s="84">
        <v>350000</v>
      </c>
      <c r="E95" s="85" t="s">
        <v>2456</v>
      </c>
      <c r="F95" s="142"/>
      <c r="G95" s="83" t="s">
        <v>281</v>
      </c>
      <c r="H95" s="77">
        <v>-2015</v>
      </c>
      <c r="I95" s="83" t="s">
        <v>1656</v>
      </c>
      <c r="J95" s="84">
        <v>250000</v>
      </c>
      <c r="K95" s="85" t="s">
        <v>242</v>
      </c>
      <c r="L95" s="142"/>
      <c r="M95" s="83" t="s">
        <v>1290</v>
      </c>
      <c r="N95" s="77">
        <v>-2015</v>
      </c>
      <c r="O95" s="83" t="s">
        <v>1656</v>
      </c>
      <c r="P95" s="84">
        <v>4750000</v>
      </c>
      <c r="Q95" s="85" t="s">
        <v>1078</v>
      </c>
      <c r="R95" s="142"/>
      <c r="S95" s="83" t="s">
        <v>392</v>
      </c>
      <c r="T95" s="77">
        <v>-2013</v>
      </c>
      <c r="U95" s="83" t="s">
        <v>1656</v>
      </c>
      <c r="V95" s="84">
        <v>1500000</v>
      </c>
      <c r="W95" s="85" t="s">
        <v>2456</v>
      </c>
      <c r="X95" s="142"/>
    </row>
    <row r="96" spans="1:24" ht="15.75">
      <c r="A96" s="83" t="s">
        <v>1011</v>
      </c>
      <c r="B96" s="77">
        <v>-2014</v>
      </c>
      <c r="C96" s="83" t="s">
        <v>1656</v>
      </c>
      <c r="D96" s="84">
        <v>250000</v>
      </c>
      <c r="E96" s="85" t="s">
        <v>989</v>
      </c>
      <c r="F96" s="142"/>
      <c r="G96" s="83" t="s">
        <v>282</v>
      </c>
      <c r="H96" s="77">
        <v>-2015</v>
      </c>
      <c r="I96" s="83" t="s">
        <v>1656</v>
      </c>
      <c r="J96" s="84">
        <v>250000</v>
      </c>
      <c r="K96" s="85" t="s">
        <v>242</v>
      </c>
      <c r="L96" s="142"/>
      <c r="M96" s="83" t="s">
        <v>1037</v>
      </c>
      <c r="N96" s="77">
        <v>-2014</v>
      </c>
      <c r="O96" s="83" t="s">
        <v>1656</v>
      </c>
      <c r="P96" s="84">
        <v>250000</v>
      </c>
      <c r="Q96" s="85" t="s">
        <v>989</v>
      </c>
      <c r="R96" s="142"/>
      <c r="S96" s="83" t="s">
        <v>246</v>
      </c>
      <c r="T96" s="77">
        <v>-2015</v>
      </c>
      <c r="U96" s="83" t="s">
        <v>1656</v>
      </c>
      <c r="V96" s="84">
        <v>250000</v>
      </c>
      <c r="W96" s="85" t="s">
        <v>242</v>
      </c>
      <c r="X96" s="142"/>
    </row>
    <row r="97" spans="1:24" ht="15.75">
      <c r="A97" s="83" t="s">
        <v>1390</v>
      </c>
      <c r="B97" s="77">
        <v>-2013</v>
      </c>
      <c r="C97" s="83" t="s">
        <v>1656</v>
      </c>
      <c r="D97" s="84">
        <v>420000</v>
      </c>
      <c r="E97" s="85" t="s">
        <v>918</v>
      </c>
      <c r="F97" s="142"/>
      <c r="G97" s="83" t="s">
        <v>2098</v>
      </c>
      <c r="H97" s="77">
        <v>-2014</v>
      </c>
      <c r="I97" s="83" t="s">
        <v>1656</v>
      </c>
      <c r="J97" s="84">
        <v>850000</v>
      </c>
      <c r="K97" s="85" t="s">
        <v>918</v>
      </c>
      <c r="L97" s="142"/>
      <c r="M97" s="83" t="s">
        <v>1683</v>
      </c>
      <c r="N97" s="77">
        <v>-2014</v>
      </c>
      <c r="O97" s="83" t="s">
        <v>1656</v>
      </c>
      <c r="P97" s="84">
        <v>1500000</v>
      </c>
      <c r="Q97" s="85" t="s">
        <v>918</v>
      </c>
      <c r="R97" s="142"/>
      <c r="S97" s="83" t="s">
        <v>245</v>
      </c>
      <c r="T97" s="77">
        <v>-2015</v>
      </c>
      <c r="U97" s="83" t="s">
        <v>1656</v>
      </c>
      <c r="V97" s="84">
        <v>250000</v>
      </c>
      <c r="W97" s="85" t="s">
        <v>242</v>
      </c>
      <c r="X97" s="142"/>
    </row>
    <row r="98" spans="1:24" ht="15.75">
      <c r="A98" s="83" t="s">
        <v>1243</v>
      </c>
      <c r="B98" s="77">
        <v>-2016</v>
      </c>
      <c r="C98" s="83" t="s">
        <v>1241</v>
      </c>
      <c r="D98" s="84">
        <v>250000</v>
      </c>
      <c r="E98" s="85" t="s">
        <v>1242</v>
      </c>
      <c r="F98" s="142"/>
      <c r="G98" s="83" t="s">
        <v>2099</v>
      </c>
      <c r="H98" s="77">
        <v>-2014</v>
      </c>
      <c r="I98" s="83" t="s">
        <v>1656</v>
      </c>
      <c r="J98" s="84">
        <v>700000</v>
      </c>
      <c r="K98" s="85" t="s">
        <v>918</v>
      </c>
      <c r="L98" s="142"/>
      <c r="M98" s="83" t="s">
        <v>1443</v>
      </c>
      <c r="N98" s="77">
        <v>-2013</v>
      </c>
      <c r="O98" s="83" t="s">
        <v>1656</v>
      </c>
      <c r="P98" s="84">
        <v>250000</v>
      </c>
      <c r="Q98" s="85" t="s">
        <v>1485</v>
      </c>
      <c r="R98" s="142"/>
      <c r="S98" s="83" t="s">
        <v>2717</v>
      </c>
      <c r="T98" s="77">
        <v>-2014</v>
      </c>
      <c r="U98" s="83" t="s">
        <v>1656</v>
      </c>
      <c r="V98" s="84">
        <v>660000</v>
      </c>
      <c r="W98" s="85" t="s">
        <v>1078</v>
      </c>
      <c r="X98" s="142"/>
    </row>
    <row r="99" spans="1:24" ht="15.75">
      <c r="A99" s="83" t="s">
        <v>1501</v>
      </c>
      <c r="B99" s="77">
        <v>-2013</v>
      </c>
      <c r="C99" s="83" t="s">
        <v>1656</v>
      </c>
      <c r="D99" s="84">
        <v>950000</v>
      </c>
      <c r="E99" s="85" t="s">
        <v>2456</v>
      </c>
      <c r="F99" s="142"/>
      <c r="G99" s="83" t="s">
        <v>1463</v>
      </c>
      <c r="H99" s="77">
        <v>-2016</v>
      </c>
      <c r="I99" s="83" t="s">
        <v>1656</v>
      </c>
      <c r="J99" s="84">
        <v>250000</v>
      </c>
      <c r="K99" s="85" t="s">
        <v>1523</v>
      </c>
      <c r="L99" s="142"/>
      <c r="M99" s="83" t="s">
        <v>555</v>
      </c>
      <c r="N99" s="77">
        <v>-2013</v>
      </c>
      <c r="O99" s="83" t="s">
        <v>1657</v>
      </c>
      <c r="P99" s="84">
        <v>350000</v>
      </c>
      <c r="Q99" s="85" t="s">
        <v>2456</v>
      </c>
      <c r="R99" s="142"/>
      <c r="S99" s="83" t="s">
        <v>1486</v>
      </c>
      <c r="T99" s="77">
        <v>-2013</v>
      </c>
      <c r="U99" s="83" t="s">
        <v>1656</v>
      </c>
      <c r="V99" s="84">
        <v>250000</v>
      </c>
      <c r="W99" s="85" t="s">
        <v>2456</v>
      </c>
      <c r="X99" s="142"/>
    </row>
    <row r="100" spans="1:24" ht="15.75">
      <c r="A100" s="83" t="s">
        <v>2707</v>
      </c>
      <c r="B100" s="77">
        <v>-2015</v>
      </c>
      <c r="C100" s="83" t="s">
        <v>1656</v>
      </c>
      <c r="D100" s="84">
        <v>350000</v>
      </c>
      <c r="E100" s="85" t="s">
        <v>1078</v>
      </c>
      <c r="F100" s="142"/>
      <c r="G100" s="83" t="s">
        <v>2722</v>
      </c>
      <c r="H100" s="77">
        <v>-2014</v>
      </c>
      <c r="I100" s="83" t="s">
        <v>1656</v>
      </c>
      <c r="J100" s="84">
        <v>3132000</v>
      </c>
      <c r="K100" s="85" t="s">
        <v>1078</v>
      </c>
      <c r="L100" s="142"/>
      <c r="M100" s="83" t="s">
        <v>58</v>
      </c>
      <c r="N100" s="77">
        <v>-2014</v>
      </c>
      <c r="O100" s="83" t="s">
        <v>1656</v>
      </c>
      <c r="P100" s="84">
        <v>250000</v>
      </c>
      <c r="Q100" s="85" t="s">
        <v>918</v>
      </c>
      <c r="R100" s="142"/>
      <c r="S100" s="83" t="s">
        <v>1922</v>
      </c>
      <c r="T100" s="77">
        <v>-2014</v>
      </c>
      <c r="U100" s="83" t="s">
        <v>1656</v>
      </c>
      <c r="V100" s="84">
        <v>1000000</v>
      </c>
      <c r="W100" s="85" t="s">
        <v>2448</v>
      </c>
      <c r="X100" s="142"/>
    </row>
    <row r="101" spans="1:24" ht="15.75">
      <c r="A101" s="83" t="s">
        <v>2708</v>
      </c>
      <c r="B101" s="77">
        <v>-2015</v>
      </c>
      <c r="C101" s="83" t="s">
        <v>1656</v>
      </c>
      <c r="D101" s="84">
        <v>350000</v>
      </c>
      <c r="E101" s="85" t="s">
        <v>1078</v>
      </c>
      <c r="F101" s="142"/>
      <c r="G101" s="83" t="s">
        <v>2065</v>
      </c>
      <c r="H101" s="77">
        <v>-2015</v>
      </c>
      <c r="I101" s="83" t="s">
        <v>1747</v>
      </c>
      <c r="J101" s="84">
        <v>250000</v>
      </c>
      <c r="K101" s="85" t="s">
        <v>926</v>
      </c>
      <c r="L101" s="142"/>
      <c r="M101" s="83" t="s">
        <v>2184</v>
      </c>
      <c r="N101" s="77">
        <v>-2014</v>
      </c>
      <c r="O101" s="83" t="s">
        <v>1656</v>
      </c>
      <c r="P101" s="84">
        <v>250000</v>
      </c>
      <c r="Q101" s="85" t="s">
        <v>918</v>
      </c>
      <c r="R101" s="142"/>
      <c r="S101" s="83" t="s">
        <v>2156</v>
      </c>
      <c r="T101" s="77">
        <v>-2014</v>
      </c>
      <c r="U101" s="83" t="s">
        <v>1656</v>
      </c>
      <c r="V101" s="84">
        <v>800000</v>
      </c>
      <c r="W101" s="85" t="s">
        <v>2449</v>
      </c>
      <c r="X101" s="142"/>
    </row>
    <row r="102" spans="1:24" ht="15.75">
      <c r="A102" s="83" t="s">
        <v>2709</v>
      </c>
      <c r="B102" s="77">
        <v>-2015</v>
      </c>
      <c r="C102" s="83" t="s">
        <v>1656</v>
      </c>
      <c r="D102" s="84">
        <v>350000</v>
      </c>
      <c r="E102" s="85" t="s">
        <v>1078</v>
      </c>
      <c r="F102" s="142"/>
      <c r="L102" s="142"/>
      <c r="R102" s="142"/>
      <c r="S102" s="83" t="s">
        <v>1079</v>
      </c>
      <c r="T102" s="77">
        <v>-2015</v>
      </c>
      <c r="U102" s="83" t="s">
        <v>1656</v>
      </c>
      <c r="V102" s="84">
        <v>1250000</v>
      </c>
      <c r="W102" s="85" t="s">
        <v>1078</v>
      </c>
      <c r="X102" s="142"/>
    </row>
    <row r="103" spans="1:24" ht="15.75">
      <c r="A103" s="83" t="s">
        <v>2715</v>
      </c>
      <c r="B103" s="77">
        <v>-2015</v>
      </c>
      <c r="C103" s="83" t="s">
        <v>1656</v>
      </c>
      <c r="D103" s="84">
        <v>350000</v>
      </c>
      <c r="E103" s="85" t="s">
        <v>1078</v>
      </c>
      <c r="F103" s="142"/>
      <c r="L103" s="142"/>
      <c r="R103" s="142"/>
      <c r="S103" s="83" t="s">
        <v>2685</v>
      </c>
      <c r="T103" s="77">
        <v>-2016</v>
      </c>
      <c r="U103" s="83" t="s">
        <v>1747</v>
      </c>
      <c r="V103" s="84">
        <v>250000</v>
      </c>
      <c r="W103" s="85" t="s">
        <v>1963</v>
      </c>
      <c r="X103" s="142"/>
    </row>
    <row r="104" spans="6:24" ht="15.75">
      <c r="F104" s="142"/>
      <c r="L104" s="142"/>
      <c r="M104" s="83"/>
      <c r="N104" s="77"/>
      <c r="O104" s="83"/>
      <c r="P104" s="84"/>
      <c r="Q104" s="85"/>
      <c r="R104" s="142"/>
      <c r="X104" s="142"/>
    </row>
    <row r="105" spans="6:24" ht="15.75">
      <c r="F105" s="142"/>
      <c r="L105" s="142"/>
      <c r="M105" s="83"/>
      <c r="N105" s="77"/>
      <c r="O105" s="83"/>
      <c r="P105" s="84"/>
      <c r="Q105" s="85"/>
      <c r="R105" s="142"/>
      <c r="X105" s="142"/>
    </row>
    <row r="106" spans="6:24" ht="15.75">
      <c r="F106" s="142"/>
      <c r="L106" s="142"/>
      <c r="M106" s="83"/>
      <c r="N106" s="77"/>
      <c r="O106" s="83"/>
      <c r="P106" s="84"/>
      <c r="Q106" s="85"/>
      <c r="R106" s="142"/>
      <c r="X106" s="142"/>
    </row>
    <row r="107" spans="1:24" ht="15.75">
      <c r="A107" s="83"/>
      <c r="B107" s="77"/>
      <c r="C107" s="83"/>
      <c r="D107" s="84"/>
      <c r="E107" s="85"/>
      <c r="F107" s="142"/>
      <c r="L107" s="142"/>
      <c r="R107" s="142"/>
      <c r="X107" s="142"/>
    </row>
    <row r="108" spans="1:24" ht="15.75">
      <c r="A108" s="83"/>
      <c r="B108" s="77"/>
      <c r="C108" s="83"/>
      <c r="D108" s="84"/>
      <c r="E108" s="85"/>
      <c r="F108" s="142"/>
      <c r="L108" s="142"/>
      <c r="M108" s="140"/>
      <c r="N108" s="77"/>
      <c r="O108" s="83"/>
      <c r="P108" s="141"/>
      <c r="Q108" s="85"/>
      <c r="R108" s="142"/>
      <c r="X108" s="142"/>
    </row>
    <row r="109" spans="1:24" ht="15.75">
      <c r="A109" s="14" t="s">
        <v>565</v>
      </c>
      <c r="B109" s="77"/>
      <c r="C109" s="83"/>
      <c r="D109" s="84">
        <f>+Injuries!E17</f>
        <v>-250000</v>
      </c>
      <c r="E109" s="85"/>
      <c r="F109" s="142"/>
      <c r="G109" s="14" t="s">
        <v>565</v>
      </c>
      <c r="J109" s="84">
        <f>+Injuries!K25</f>
        <v>-875000</v>
      </c>
      <c r="L109" s="142"/>
      <c r="M109" s="14" t="s">
        <v>565</v>
      </c>
      <c r="N109" s="77"/>
      <c r="O109" s="83"/>
      <c r="P109" s="84"/>
      <c r="Q109" s="85"/>
      <c r="R109" s="142"/>
      <c r="S109" s="14" t="s">
        <v>565</v>
      </c>
      <c r="V109" s="84">
        <f>+Injuries!W25</f>
        <v>-9775000</v>
      </c>
      <c r="X109" s="142"/>
    </row>
    <row r="110" spans="1:24" ht="15.75">
      <c r="A110" s="83"/>
      <c r="B110" s="77"/>
      <c r="C110" s="83"/>
      <c r="D110" s="84"/>
      <c r="E110" s="85"/>
      <c r="F110" s="142"/>
      <c r="G110" s="83"/>
      <c r="H110" s="139"/>
      <c r="I110" s="139"/>
      <c r="J110" s="139"/>
      <c r="K110" s="139"/>
      <c r="L110" s="142"/>
      <c r="N110" s="77"/>
      <c r="O110" s="83"/>
      <c r="P110" s="141"/>
      <c r="Q110" s="85"/>
      <c r="R110" s="142"/>
      <c r="S110" s="83"/>
      <c r="T110" s="83"/>
      <c r="U110" s="83"/>
      <c r="V110" s="138"/>
      <c r="X110" s="142"/>
    </row>
    <row r="111" spans="1:24" ht="15.75">
      <c r="A111" s="53" t="s">
        <v>1844</v>
      </c>
      <c r="B111" s="54">
        <f>COUNTA(C64:C110)</f>
        <v>40</v>
      </c>
      <c r="C111" s="55" t="s">
        <v>1417</v>
      </c>
      <c r="D111" s="56">
        <f>SUM(D64:D110)</f>
        <v>76540000</v>
      </c>
      <c r="E111" s="54"/>
      <c r="F111" s="142"/>
      <c r="G111" s="53" t="s">
        <v>1844</v>
      </c>
      <c r="H111" s="55">
        <f>COUNTA(I64:I110)</f>
        <v>38</v>
      </c>
      <c r="I111" s="55" t="s">
        <v>1417</v>
      </c>
      <c r="J111" s="56">
        <f>SUM(J64:J110)</f>
        <v>62277000</v>
      </c>
      <c r="K111" s="54"/>
      <c r="L111" s="142"/>
      <c r="M111" s="53" t="s">
        <v>1844</v>
      </c>
      <c r="N111" s="55">
        <f>COUNTA(O64:O110)</f>
        <v>38</v>
      </c>
      <c r="O111" s="55" t="s">
        <v>1417</v>
      </c>
      <c r="P111" s="56">
        <f>SUM(P64:P110)</f>
        <v>51550000</v>
      </c>
      <c r="Q111" s="85"/>
      <c r="R111" s="142"/>
      <c r="S111" s="53" t="s">
        <v>1844</v>
      </c>
      <c r="T111" s="55">
        <f>COUNTA(U64:U110)</f>
        <v>40</v>
      </c>
      <c r="U111" s="55" t="s">
        <v>1417</v>
      </c>
      <c r="V111" s="56">
        <f>SUM(V64:V110)</f>
        <v>68395000</v>
      </c>
      <c r="X111" s="142"/>
    </row>
    <row r="112" spans="1:24" ht="15.75">
      <c r="A112" s="53"/>
      <c r="B112" s="54"/>
      <c r="C112" s="55"/>
      <c r="D112" s="56"/>
      <c r="E112" s="54"/>
      <c r="F112" s="142"/>
      <c r="G112" s="53"/>
      <c r="H112" s="55"/>
      <c r="I112" s="55"/>
      <c r="J112" s="56"/>
      <c r="K112" s="54"/>
      <c r="L112" s="142"/>
      <c r="M112" s="53"/>
      <c r="N112" s="55"/>
      <c r="O112" s="55"/>
      <c r="P112" s="56"/>
      <c r="Q112" s="85"/>
      <c r="R112" s="142"/>
      <c r="S112" s="53"/>
      <c r="T112" s="55"/>
      <c r="U112" s="55"/>
      <c r="V112" s="56"/>
      <c r="X112" s="142"/>
    </row>
    <row r="113" spans="1:24" ht="12.75">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row>
    <row r="122" ht="12.75">
      <c r="W122" s="138"/>
    </row>
    <row r="123" ht="15.75">
      <c r="W123" s="5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D129"/>
  <sheetViews>
    <sheetView tabSelected="1" zoomScale="50" zoomScaleNormal="50" zoomScalePageLayoutView="0" workbookViewId="0" topLeftCell="A1">
      <selection activeCell="V51" sqref="V51"/>
    </sheetView>
  </sheetViews>
  <sheetFormatPr defaultColWidth="9.140625" defaultRowHeight="12.75"/>
  <cols>
    <col min="1" max="1" width="24.8515625" style="62" customWidth="1"/>
    <col min="2" max="2" width="14.8515625" style="62" customWidth="1"/>
    <col min="3" max="3" width="32.8515625" style="62" customWidth="1"/>
    <col min="4" max="4" width="20.00390625" style="62" customWidth="1"/>
    <col min="5" max="5" width="44.57421875" style="62" customWidth="1"/>
    <col min="6" max="6" width="9.140625" style="62" customWidth="1"/>
    <col min="7" max="7" width="23.8515625" style="62" customWidth="1"/>
    <col min="8" max="8" width="10.421875" style="62" bestFit="1" customWidth="1"/>
    <col min="9" max="9" width="21.57421875" style="62" customWidth="1"/>
    <col min="10" max="10" width="19.57421875" style="62" customWidth="1"/>
    <col min="11" max="11" width="48.00390625" style="62" customWidth="1"/>
    <col min="12" max="12" width="9.140625" style="62" customWidth="1"/>
    <col min="13" max="13" width="27.7109375" style="62" customWidth="1"/>
    <col min="14" max="14" width="17.421875" style="62" customWidth="1"/>
    <col min="15" max="15" width="24.8515625" style="62" customWidth="1"/>
    <col min="16" max="16" width="18.8515625" style="62" customWidth="1"/>
    <col min="17" max="17" width="43.140625" style="62" customWidth="1"/>
    <col min="18" max="18" width="9.140625" style="62" customWidth="1"/>
    <col min="19" max="19" width="22.8515625" style="62" customWidth="1"/>
    <col min="20" max="20" width="16.57421875" style="62" customWidth="1"/>
    <col min="21" max="21" width="22.57421875" style="62" customWidth="1"/>
    <col min="22" max="22" width="20.8515625" style="62" customWidth="1"/>
    <col min="23" max="23" width="38.28125" style="62" customWidth="1"/>
    <col min="24" max="24" width="9.140625" style="62" customWidth="1"/>
    <col min="25" max="25" width="23.7109375" style="62" customWidth="1"/>
    <col min="26" max="26" width="14.8515625" style="62" customWidth="1"/>
    <col min="27" max="27" width="22.28125" style="62" customWidth="1"/>
    <col min="28" max="28" width="19.421875" style="62" customWidth="1"/>
    <col min="29" max="29" width="36.00390625" style="62" customWidth="1"/>
    <col min="30" max="16384" width="9.140625" style="62" customWidth="1"/>
  </cols>
  <sheetData>
    <row r="1" spans="1:24" ht="18.75">
      <c r="A1" s="26" t="s">
        <v>541</v>
      </c>
      <c r="B1" s="138"/>
      <c r="C1" s="138"/>
      <c r="D1" s="138"/>
      <c r="E1" s="138"/>
      <c r="F1" s="142"/>
      <c r="G1" s="26" t="s">
        <v>1974</v>
      </c>
      <c r="H1" s="26"/>
      <c r="I1" s="26"/>
      <c r="J1" s="26"/>
      <c r="K1" s="26"/>
      <c r="L1" s="142"/>
      <c r="M1" s="26" t="s">
        <v>928</v>
      </c>
      <c r="N1" s="138"/>
      <c r="O1" s="138"/>
      <c r="P1" s="138"/>
      <c r="Q1" s="138"/>
      <c r="R1" s="142"/>
      <c r="S1" s="26" t="s">
        <v>1658</v>
      </c>
      <c r="T1" s="147"/>
      <c r="U1" s="147"/>
      <c r="V1" s="147"/>
      <c r="W1" s="147"/>
      <c r="X1" s="142"/>
    </row>
    <row r="2" spans="1:24" ht="15.75">
      <c r="A2" s="55" t="s">
        <v>1645</v>
      </c>
      <c r="B2" s="55" t="s">
        <v>1646</v>
      </c>
      <c r="C2" s="55" t="s">
        <v>1647</v>
      </c>
      <c r="D2" s="85" t="s">
        <v>1415</v>
      </c>
      <c r="E2" s="55" t="s">
        <v>1648</v>
      </c>
      <c r="F2" s="142"/>
      <c r="G2" s="53" t="s">
        <v>1645</v>
      </c>
      <c r="H2" s="55" t="s">
        <v>1646</v>
      </c>
      <c r="I2" s="55" t="s">
        <v>1647</v>
      </c>
      <c r="J2" s="55" t="s">
        <v>1415</v>
      </c>
      <c r="K2" s="55" t="s">
        <v>1648</v>
      </c>
      <c r="L2" s="142"/>
      <c r="M2" s="55" t="s">
        <v>1645</v>
      </c>
      <c r="N2" s="55" t="s">
        <v>1646</v>
      </c>
      <c r="O2" s="55" t="s">
        <v>1647</v>
      </c>
      <c r="P2" s="85" t="s">
        <v>1415</v>
      </c>
      <c r="Q2" s="55" t="s">
        <v>1648</v>
      </c>
      <c r="R2" s="142"/>
      <c r="S2" s="55" t="s">
        <v>1645</v>
      </c>
      <c r="T2" s="55" t="s">
        <v>1646</v>
      </c>
      <c r="U2" s="55" t="s">
        <v>1647</v>
      </c>
      <c r="V2" s="85" t="s">
        <v>1415</v>
      </c>
      <c r="W2" s="55" t="s">
        <v>1648</v>
      </c>
      <c r="X2" s="142"/>
    </row>
    <row r="3" spans="1:24" ht="15.75">
      <c r="A3" s="83" t="s">
        <v>252</v>
      </c>
      <c r="B3" s="77">
        <v>-2015</v>
      </c>
      <c r="C3" s="83" t="s">
        <v>1649</v>
      </c>
      <c r="D3" s="84">
        <v>250000</v>
      </c>
      <c r="E3" s="85" t="s">
        <v>242</v>
      </c>
      <c r="F3" s="142"/>
      <c r="L3" s="142"/>
      <c r="M3" s="83" t="s">
        <v>993</v>
      </c>
      <c r="N3" s="77">
        <v>-2014</v>
      </c>
      <c r="O3" s="83" t="s">
        <v>1649</v>
      </c>
      <c r="P3" s="84">
        <v>250000</v>
      </c>
      <c r="Q3" s="85" t="s">
        <v>989</v>
      </c>
      <c r="R3" s="142"/>
      <c r="S3" s="83" t="s">
        <v>2419</v>
      </c>
      <c r="T3" s="77">
        <v>-2015</v>
      </c>
      <c r="U3" s="83" t="s">
        <v>1649</v>
      </c>
      <c r="V3" s="84">
        <v>250000</v>
      </c>
      <c r="W3" s="85" t="s">
        <v>2420</v>
      </c>
      <c r="X3" s="142"/>
    </row>
    <row r="4" spans="1:30" ht="15.75">
      <c r="A4" s="83" t="s">
        <v>1699</v>
      </c>
      <c r="B4" s="77">
        <v>-2014</v>
      </c>
      <c r="C4" s="83" t="s">
        <v>1649</v>
      </c>
      <c r="D4" s="84">
        <v>1000000</v>
      </c>
      <c r="E4" s="85" t="s">
        <v>918</v>
      </c>
      <c r="F4" s="142"/>
      <c r="G4" s="83" t="s">
        <v>1726</v>
      </c>
      <c r="H4" s="77">
        <v>-2013</v>
      </c>
      <c r="I4" s="83" t="s">
        <v>1649</v>
      </c>
      <c r="J4" s="84">
        <v>4000000</v>
      </c>
      <c r="K4" s="85" t="s">
        <v>1067</v>
      </c>
      <c r="L4" s="142"/>
      <c r="M4" s="83" t="s">
        <v>266</v>
      </c>
      <c r="N4" s="77">
        <v>-2015</v>
      </c>
      <c r="O4" s="83" t="s">
        <v>1649</v>
      </c>
      <c r="P4" s="84">
        <v>250000</v>
      </c>
      <c r="Q4" s="85" t="s">
        <v>242</v>
      </c>
      <c r="R4" s="142"/>
      <c r="S4" s="83" t="s">
        <v>326</v>
      </c>
      <c r="T4" s="77">
        <v>-2013</v>
      </c>
      <c r="U4" s="83" t="s">
        <v>1649</v>
      </c>
      <c r="V4" s="84">
        <v>4000000</v>
      </c>
      <c r="W4" s="85" t="s">
        <v>2456</v>
      </c>
      <c r="X4" s="142"/>
      <c r="AD4" s="148"/>
    </row>
    <row r="5" spans="1:24" ht="15.75">
      <c r="A5" s="83" t="s">
        <v>23</v>
      </c>
      <c r="B5" s="77">
        <v>-2013</v>
      </c>
      <c r="C5" s="83" t="s">
        <v>1649</v>
      </c>
      <c r="D5" s="84">
        <v>2750000</v>
      </c>
      <c r="E5" s="85" t="s">
        <v>2728</v>
      </c>
      <c r="F5" s="142"/>
      <c r="G5" s="83" t="s">
        <v>2688</v>
      </c>
      <c r="H5" s="77">
        <v>-2016</v>
      </c>
      <c r="I5" s="83" t="s">
        <v>1649</v>
      </c>
      <c r="J5" s="84">
        <v>250000</v>
      </c>
      <c r="K5" s="85" t="s">
        <v>2687</v>
      </c>
      <c r="L5" s="142"/>
      <c r="M5" s="83" t="s">
        <v>654</v>
      </c>
      <c r="N5" s="77">
        <v>-2014</v>
      </c>
      <c r="O5" s="83" t="s">
        <v>1649</v>
      </c>
      <c r="P5" s="84">
        <v>4000000</v>
      </c>
      <c r="Q5" s="85" t="s">
        <v>918</v>
      </c>
      <c r="R5" s="142"/>
      <c r="S5" s="83" t="s">
        <v>2729</v>
      </c>
      <c r="T5" s="77">
        <v>-2016</v>
      </c>
      <c r="U5" s="83" t="s">
        <v>1649</v>
      </c>
      <c r="V5" s="84">
        <v>250000</v>
      </c>
      <c r="W5" s="85" t="s">
        <v>2730</v>
      </c>
      <c r="X5" s="142"/>
    </row>
    <row r="6" spans="1:24" ht="15.75">
      <c r="A6" s="83" t="s">
        <v>1962</v>
      </c>
      <c r="B6" s="77">
        <v>-2016</v>
      </c>
      <c r="C6" s="83" t="s">
        <v>1649</v>
      </c>
      <c r="D6" s="84">
        <v>250000</v>
      </c>
      <c r="E6" s="85" t="s">
        <v>1963</v>
      </c>
      <c r="F6" s="142"/>
      <c r="G6" s="83" t="s">
        <v>1024</v>
      </c>
      <c r="H6" s="77">
        <v>-2014</v>
      </c>
      <c r="I6" s="83" t="s">
        <v>1649</v>
      </c>
      <c r="J6" s="84">
        <v>250000</v>
      </c>
      <c r="K6" s="85" t="s">
        <v>989</v>
      </c>
      <c r="L6" s="142"/>
      <c r="M6" s="83" t="s">
        <v>649</v>
      </c>
      <c r="N6" s="77">
        <v>-2014</v>
      </c>
      <c r="O6" s="83" t="s">
        <v>650</v>
      </c>
      <c r="P6" s="84">
        <v>6250000</v>
      </c>
      <c r="Q6" s="85" t="s">
        <v>918</v>
      </c>
      <c r="R6" s="142"/>
      <c r="S6" s="83" t="s">
        <v>2421</v>
      </c>
      <c r="T6" s="77">
        <v>-2015</v>
      </c>
      <c r="U6" s="83" t="s">
        <v>1650</v>
      </c>
      <c r="V6" s="84">
        <v>250000</v>
      </c>
      <c r="W6" s="85" t="s">
        <v>2420</v>
      </c>
      <c r="X6" s="142"/>
    </row>
    <row r="7" spans="1:24" ht="15.75">
      <c r="A7" s="83" t="s">
        <v>1023</v>
      </c>
      <c r="B7" s="77">
        <v>-2014</v>
      </c>
      <c r="C7" s="83" t="s">
        <v>1650</v>
      </c>
      <c r="D7" s="84">
        <v>250000</v>
      </c>
      <c r="E7" s="85" t="s">
        <v>989</v>
      </c>
      <c r="F7" s="142"/>
      <c r="G7" s="83" t="s">
        <v>1744</v>
      </c>
      <c r="H7" s="77">
        <v>-2014</v>
      </c>
      <c r="I7" s="83" t="s">
        <v>1650</v>
      </c>
      <c r="J7" s="84">
        <v>12000000</v>
      </c>
      <c r="K7" s="85" t="s">
        <v>590</v>
      </c>
      <c r="L7" s="142"/>
      <c r="M7" s="83" t="s">
        <v>1515</v>
      </c>
      <c r="N7" s="77">
        <v>-2016</v>
      </c>
      <c r="O7" s="83" t="s">
        <v>650</v>
      </c>
      <c r="P7" s="84">
        <v>250000</v>
      </c>
      <c r="Q7" s="85" t="s">
        <v>1242</v>
      </c>
      <c r="R7" s="142"/>
      <c r="S7" s="83" t="s">
        <v>1522</v>
      </c>
      <c r="T7" s="77">
        <v>-2016</v>
      </c>
      <c r="U7" s="83" t="s">
        <v>1650</v>
      </c>
      <c r="V7" s="84">
        <v>250000</v>
      </c>
      <c r="W7" s="85" t="s">
        <v>1523</v>
      </c>
      <c r="X7" s="142"/>
    </row>
    <row r="8" spans="1:24" ht="15.75">
      <c r="A8" s="83" t="s">
        <v>2164</v>
      </c>
      <c r="B8" s="77">
        <v>-2014</v>
      </c>
      <c r="C8" s="83" t="s">
        <v>1650</v>
      </c>
      <c r="D8" s="84">
        <v>12000000</v>
      </c>
      <c r="E8" s="85" t="s">
        <v>918</v>
      </c>
      <c r="F8" s="142"/>
      <c r="G8" s="83" t="s">
        <v>374</v>
      </c>
      <c r="H8" s="77">
        <v>-2015</v>
      </c>
      <c r="I8" s="83" t="s">
        <v>1651</v>
      </c>
      <c r="J8" s="84">
        <v>500000</v>
      </c>
      <c r="K8" s="85" t="s">
        <v>1078</v>
      </c>
      <c r="L8" s="142"/>
      <c r="M8" s="83" t="s">
        <v>2038</v>
      </c>
      <c r="N8" s="77">
        <v>-2013</v>
      </c>
      <c r="O8" s="83" t="s">
        <v>1651</v>
      </c>
      <c r="P8" s="84">
        <v>4500000</v>
      </c>
      <c r="Q8" s="85" t="s">
        <v>2456</v>
      </c>
      <c r="R8" s="142"/>
      <c r="S8" s="83" t="s">
        <v>1611</v>
      </c>
      <c r="T8" s="77">
        <v>-2013</v>
      </c>
      <c r="U8" s="83" t="s">
        <v>1650</v>
      </c>
      <c r="V8" s="84">
        <v>250000</v>
      </c>
      <c r="W8" s="85" t="s">
        <v>2456</v>
      </c>
      <c r="X8" s="142"/>
    </row>
    <row r="9" spans="1:24" ht="15.75">
      <c r="A9" s="83" t="s">
        <v>1076</v>
      </c>
      <c r="B9" s="77">
        <v>-2016</v>
      </c>
      <c r="C9" s="83" t="s">
        <v>1650</v>
      </c>
      <c r="D9" s="84">
        <v>250000</v>
      </c>
      <c r="E9" s="85" t="s">
        <v>1070</v>
      </c>
      <c r="F9" s="142"/>
      <c r="G9" s="83" t="s">
        <v>2082</v>
      </c>
      <c r="H9" s="77">
        <v>-2014</v>
      </c>
      <c r="I9" s="83" t="s">
        <v>646</v>
      </c>
      <c r="J9" s="84">
        <v>250000</v>
      </c>
      <c r="K9" s="85" t="s">
        <v>570</v>
      </c>
      <c r="L9" s="142"/>
      <c r="M9" s="83" t="s">
        <v>1395</v>
      </c>
      <c r="N9" s="77">
        <v>-2014</v>
      </c>
      <c r="O9" s="83" t="s">
        <v>1651</v>
      </c>
      <c r="P9" s="84">
        <v>550000</v>
      </c>
      <c r="Q9" s="85" t="s">
        <v>918</v>
      </c>
      <c r="R9" s="142"/>
      <c r="S9" s="83" t="s">
        <v>260</v>
      </c>
      <c r="T9" s="77">
        <v>-2015</v>
      </c>
      <c r="U9" s="83" t="s">
        <v>1650</v>
      </c>
      <c r="V9" s="84">
        <v>250000</v>
      </c>
      <c r="W9" s="85" t="s">
        <v>242</v>
      </c>
      <c r="X9" s="142"/>
    </row>
    <row r="10" spans="1:24" ht="15.75">
      <c r="A10" s="83" t="s">
        <v>968</v>
      </c>
      <c r="B10" s="77">
        <v>-2015</v>
      </c>
      <c r="C10" s="83" t="s">
        <v>1650</v>
      </c>
      <c r="D10" s="84">
        <v>9000000</v>
      </c>
      <c r="E10" s="85" t="s">
        <v>1078</v>
      </c>
      <c r="F10" s="142"/>
      <c r="G10" s="83" t="s">
        <v>149</v>
      </c>
      <c r="H10" s="77">
        <v>-2014</v>
      </c>
      <c r="I10" s="83" t="s">
        <v>1651</v>
      </c>
      <c r="J10" s="84">
        <v>1000000</v>
      </c>
      <c r="K10" s="85" t="s">
        <v>586</v>
      </c>
      <c r="L10" s="142"/>
      <c r="M10" s="83" t="s">
        <v>2540</v>
      </c>
      <c r="N10" s="77">
        <v>-2016</v>
      </c>
      <c r="O10" s="83" t="s">
        <v>1651</v>
      </c>
      <c r="P10" s="84">
        <v>250000</v>
      </c>
      <c r="Q10" s="85" t="s">
        <v>1242</v>
      </c>
      <c r="R10" s="142"/>
      <c r="S10" s="83" t="s">
        <v>59</v>
      </c>
      <c r="T10" s="77">
        <v>-2014</v>
      </c>
      <c r="U10" s="83" t="s">
        <v>1651</v>
      </c>
      <c r="V10" s="84">
        <v>420000</v>
      </c>
      <c r="W10" s="85" t="s">
        <v>1078</v>
      </c>
      <c r="X10" s="142"/>
    </row>
    <row r="11" spans="1:26" ht="15.75">
      <c r="A11" s="83" t="s">
        <v>1022</v>
      </c>
      <c r="B11" s="77">
        <v>-2014</v>
      </c>
      <c r="C11" s="83" t="s">
        <v>1652</v>
      </c>
      <c r="D11" s="84">
        <v>250000</v>
      </c>
      <c r="E11" s="85" t="s">
        <v>989</v>
      </c>
      <c r="F11" s="142"/>
      <c r="G11" s="83" t="s">
        <v>2689</v>
      </c>
      <c r="H11" s="77">
        <v>-2016</v>
      </c>
      <c r="I11" s="83" t="s">
        <v>1652</v>
      </c>
      <c r="J11" s="84">
        <v>250000</v>
      </c>
      <c r="K11" s="85" t="s">
        <v>2687</v>
      </c>
      <c r="L11" s="142"/>
      <c r="M11" s="83" t="s">
        <v>919</v>
      </c>
      <c r="N11" s="77">
        <v>-2014</v>
      </c>
      <c r="O11" s="83" t="s">
        <v>1652</v>
      </c>
      <c r="P11" s="84">
        <v>350000</v>
      </c>
      <c r="Q11" s="85" t="s">
        <v>918</v>
      </c>
      <c r="R11" s="142"/>
      <c r="S11" s="83" t="s">
        <v>2459</v>
      </c>
      <c r="T11" s="77">
        <v>-2013</v>
      </c>
      <c r="U11" s="83" t="s">
        <v>1651</v>
      </c>
      <c r="V11" s="84">
        <v>7200000</v>
      </c>
      <c r="W11" s="85" t="s">
        <v>2456</v>
      </c>
      <c r="X11" s="142"/>
      <c r="Y11" s="83"/>
      <c r="Z11" s="77"/>
    </row>
    <row r="12" spans="1:26" ht="15.75">
      <c r="A12" s="83" t="s">
        <v>643</v>
      </c>
      <c r="B12" s="77">
        <v>-2014</v>
      </c>
      <c r="C12" s="83" t="s">
        <v>1652</v>
      </c>
      <c r="D12" s="84">
        <v>2750000</v>
      </c>
      <c r="E12" s="85" t="s">
        <v>2594</v>
      </c>
      <c r="F12" s="142"/>
      <c r="G12" s="83" t="s">
        <v>1800</v>
      </c>
      <c r="H12" s="77">
        <v>-2015</v>
      </c>
      <c r="I12" s="83" t="s">
        <v>1652</v>
      </c>
      <c r="J12" s="84">
        <v>1250000</v>
      </c>
      <c r="K12" s="85" t="s">
        <v>1078</v>
      </c>
      <c r="L12" s="142"/>
      <c r="M12" s="83" t="s">
        <v>1730</v>
      </c>
      <c r="N12" s="77">
        <v>-2013</v>
      </c>
      <c r="O12" s="83" t="s">
        <v>1652</v>
      </c>
      <c r="P12" s="84">
        <v>300000</v>
      </c>
      <c r="Q12" s="85" t="s">
        <v>918</v>
      </c>
      <c r="R12" s="142"/>
      <c r="S12" s="83" t="s">
        <v>939</v>
      </c>
      <c r="T12" s="77">
        <v>-2014</v>
      </c>
      <c r="U12" s="83" t="s">
        <v>1652</v>
      </c>
      <c r="V12" s="84">
        <v>250000</v>
      </c>
      <c r="W12" s="85" t="s">
        <v>936</v>
      </c>
      <c r="X12" s="142"/>
      <c r="Y12" s="83"/>
      <c r="Z12" s="77"/>
    </row>
    <row r="13" spans="1:26" ht="15.75">
      <c r="A13" s="83" t="s">
        <v>1082</v>
      </c>
      <c r="B13" s="77">
        <v>-2015</v>
      </c>
      <c r="C13" s="83" t="s">
        <v>1653</v>
      </c>
      <c r="D13" s="84">
        <v>1250000</v>
      </c>
      <c r="E13" s="85" t="s">
        <v>1078</v>
      </c>
      <c r="F13" s="142"/>
      <c r="G13" s="83" t="s">
        <v>1061</v>
      </c>
      <c r="H13" s="77">
        <v>-2016</v>
      </c>
      <c r="I13" s="83" t="s">
        <v>1653</v>
      </c>
      <c r="J13" s="84">
        <v>250000</v>
      </c>
      <c r="K13" s="85" t="s">
        <v>1060</v>
      </c>
      <c r="L13" s="142"/>
      <c r="M13" s="83" t="s">
        <v>1593</v>
      </c>
      <c r="N13" s="77">
        <v>-2014</v>
      </c>
      <c r="O13" s="83" t="s">
        <v>1652</v>
      </c>
      <c r="P13" s="84">
        <v>250000</v>
      </c>
      <c r="Q13" s="85" t="s">
        <v>918</v>
      </c>
      <c r="R13" s="142"/>
      <c r="S13" s="83" t="s">
        <v>1701</v>
      </c>
      <c r="T13" s="77">
        <v>-2014</v>
      </c>
      <c r="U13" s="83" t="s">
        <v>1653</v>
      </c>
      <c r="V13" s="84">
        <v>6975000</v>
      </c>
      <c r="W13" s="85" t="s">
        <v>2673</v>
      </c>
      <c r="X13" s="142"/>
      <c r="Y13" s="83"/>
      <c r="Z13" s="77"/>
    </row>
    <row r="14" spans="1:26" ht="15.75">
      <c r="A14" s="83" t="s">
        <v>1386</v>
      </c>
      <c r="B14" s="77">
        <v>-2015</v>
      </c>
      <c r="C14" s="83" t="s">
        <v>1666</v>
      </c>
      <c r="D14" s="84">
        <v>9000000</v>
      </c>
      <c r="E14" s="85" t="s">
        <v>1078</v>
      </c>
      <c r="F14" s="142"/>
      <c r="G14" s="83" t="s">
        <v>1928</v>
      </c>
      <c r="H14" s="77">
        <v>-2014</v>
      </c>
      <c r="I14" s="83" t="s">
        <v>1653</v>
      </c>
      <c r="J14" s="84">
        <v>300000</v>
      </c>
      <c r="K14" s="85" t="s">
        <v>1078</v>
      </c>
      <c r="L14" s="142"/>
      <c r="M14" s="83" t="s">
        <v>341</v>
      </c>
      <c r="N14" s="77">
        <v>-2013</v>
      </c>
      <c r="O14" s="83" t="s">
        <v>1653</v>
      </c>
      <c r="P14" s="84">
        <v>2000000</v>
      </c>
      <c r="Q14" s="85" t="s">
        <v>2456</v>
      </c>
      <c r="R14" s="142"/>
      <c r="S14" s="83" t="s">
        <v>145</v>
      </c>
      <c r="T14" s="77">
        <v>-2014</v>
      </c>
      <c r="U14" s="83" t="s">
        <v>2423</v>
      </c>
      <c r="V14" s="84">
        <v>350000</v>
      </c>
      <c r="W14" s="85" t="s">
        <v>918</v>
      </c>
      <c r="X14" s="142"/>
      <c r="Y14" s="83"/>
      <c r="Z14" s="77"/>
    </row>
    <row r="15" spans="1:24" ht="15.75">
      <c r="A15" s="83" t="s">
        <v>507</v>
      </c>
      <c r="B15" s="77">
        <v>-2015</v>
      </c>
      <c r="C15" s="83" t="s">
        <v>1654</v>
      </c>
      <c r="D15" s="84">
        <v>3000000</v>
      </c>
      <c r="E15" s="85" t="s">
        <v>1078</v>
      </c>
      <c r="F15" s="142"/>
      <c r="G15" s="83" t="s">
        <v>1731</v>
      </c>
      <c r="H15" s="77">
        <v>-2014</v>
      </c>
      <c r="I15" s="83" t="s">
        <v>1653</v>
      </c>
      <c r="J15" s="84">
        <v>4600000</v>
      </c>
      <c r="K15" s="85" t="s">
        <v>2727</v>
      </c>
      <c r="L15" s="142"/>
      <c r="M15" s="83" t="s">
        <v>2024</v>
      </c>
      <c r="N15" s="77">
        <v>-2015</v>
      </c>
      <c r="O15" s="83" t="s">
        <v>1653</v>
      </c>
      <c r="P15" s="84">
        <v>1250000</v>
      </c>
      <c r="Q15" s="85" t="s">
        <v>1078</v>
      </c>
      <c r="R15" s="142"/>
      <c r="S15" s="83" t="s">
        <v>2422</v>
      </c>
      <c r="T15" s="77">
        <v>-2015</v>
      </c>
      <c r="U15" s="83" t="s">
        <v>2423</v>
      </c>
      <c r="V15" s="84">
        <v>250000</v>
      </c>
      <c r="W15" s="85" t="s">
        <v>2418</v>
      </c>
      <c r="X15" s="142"/>
    </row>
    <row r="16" spans="1:24" ht="15.75">
      <c r="A16" s="83" t="s">
        <v>1385</v>
      </c>
      <c r="B16" s="77">
        <v>-2013</v>
      </c>
      <c r="C16" s="83" t="s">
        <v>1654</v>
      </c>
      <c r="D16" s="84">
        <v>350000</v>
      </c>
      <c r="E16" s="85" t="s">
        <v>2268</v>
      </c>
      <c r="F16" s="142"/>
      <c r="G16" s="83" t="s">
        <v>2059</v>
      </c>
      <c r="H16" s="77">
        <v>-2013</v>
      </c>
      <c r="I16" s="83" t="s">
        <v>2423</v>
      </c>
      <c r="J16" s="84">
        <v>420000</v>
      </c>
      <c r="K16" s="85" t="s">
        <v>570</v>
      </c>
      <c r="L16" s="142"/>
      <c r="M16" s="83" t="s">
        <v>901</v>
      </c>
      <c r="N16" s="77">
        <v>-2014</v>
      </c>
      <c r="O16" s="83" t="s">
        <v>2423</v>
      </c>
      <c r="P16" s="84">
        <v>250000</v>
      </c>
      <c r="Q16" s="85" t="s">
        <v>1109</v>
      </c>
      <c r="R16" s="142"/>
      <c r="S16" s="83" t="s">
        <v>1017</v>
      </c>
      <c r="T16" s="77">
        <v>-2014</v>
      </c>
      <c r="U16" s="83" t="s">
        <v>1654</v>
      </c>
      <c r="V16" s="84">
        <v>250000</v>
      </c>
      <c r="W16" s="85" t="s">
        <v>506</v>
      </c>
      <c r="X16" s="142"/>
    </row>
    <row r="17" spans="1:24" ht="15.75">
      <c r="A17" s="83" t="s">
        <v>253</v>
      </c>
      <c r="B17" s="77">
        <v>-2015</v>
      </c>
      <c r="C17" s="83" t="s">
        <v>1654</v>
      </c>
      <c r="D17" s="84">
        <v>250000</v>
      </c>
      <c r="E17" s="85" t="s">
        <v>242</v>
      </c>
      <c r="F17" s="142"/>
      <c r="G17" s="83" t="s">
        <v>1083</v>
      </c>
      <c r="H17" s="77">
        <v>-2015</v>
      </c>
      <c r="I17" s="83" t="s">
        <v>1654</v>
      </c>
      <c r="J17" s="84">
        <v>4250000</v>
      </c>
      <c r="K17" s="85" t="s">
        <v>1078</v>
      </c>
      <c r="L17" s="142"/>
      <c r="M17" s="83" t="s">
        <v>2027</v>
      </c>
      <c r="N17" s="77">
        <v>-2015</v>
      </c>
      <c r="O17" s="83" t="s">
        <v>1654</v>
      </c>
      <c r="P17" s="84">
        <v>950000</v>
      </c>
      <c r="Q17" s="85" t="s">
        <v>1078</v>
      </c>
      <c r="R17" s="142"/>
      <c r="S17" s="83" t="s">
        <v>2699</v>
      </c>
      <c r="T17" s="77">
        <v>-2015</v>
      </c>
      <c r="U17" s="83" t="s">
        <v>1654</v>
      </c>
      <c r="V17" s="84">
        <v>1000000</v>
      </c>
      <c r="W17" s="85" t="s">
        <v>1078</v>
      </c>
      <c r="X17" s="142"/>
    </row>
    <row r="18" spans="1:24" ht="15.75">
      <c r="A18" s="83" t="s">
        <v>1518</v>
      </c>
      <c r="B18" s="77">
        <v>-2016</v>
      </c>
      <c r="C18" s="83" t="s">
        <v>1654</v>
      </c>
      <c r="D18" s="84">
        <v>250000</v>
      </c>
      <c r="E18" s="85" t="s">
        <v>1242</v>
      </c>
      <c r="F18" s="142"/>
      <c r="G18" s="83" t="s">
        <v>1434</v>
      </c>
      <c r="H18" s="77">
        <v>-2013</v>
      </c>
      <c r="I18" s="83" t="s">
        <v>1654</v>
      </c>
      <c r="J18" s="84">
        <v>250000</v>
      </c>
      <c r="K18" s="85" t="s">
        <v>569</v>
      </c>
      <c r="L18" s="142"/>
      <c r="M18" s="83" t="s">
        <v>372</v>
      </c>
      <c r="N18" s="77">
        <v>-2015</v>
      </c>
      <c r="O18" s="83" t="s">
        <v>1654</v>
      </c>
      <c r="P18" s="84">
        <v>8550000</v>
      </c>
      <c r="Q18" s="85" t="s">
        <v>1078</v>
      </c>
      <c r="R18" s="142"/>
      <c r="S18" s="83" t="s">
        <v>261</v>
      </c>
      <c r="T18" s="77">
        <v>-2015</v>
      </c>
      <c r="U18" s="83" t="s">
        <v>1654</v>
      </c>
      <c r="V18" s="84">
        <v>250000</v>
      </c>
      <c r="W18" s="85" t="s">
        <v>242</v>
      </c>
      <c r="X18" s="142"/>
    </row>
    <row r="19" spans="1:24" ht="15.75">
      <c r="A19" s="83" t="s">
        <v>2080</v>
      </c>
      <c r="B19" s="77">
        <v>-2013</v>
      </c>
      <c r="C19" s="83" t="s">
        <v>1654</v>
      </c>
      <c r="D19" s="84">
        <v>600000</v>
      </c>
      <c r="E19" s="85" t="s">
        <v>918</v>
      </c>
      <c r="F19" s="142"/>
      <c r="G19" s="83" t="s">
        <v>2406</v>
      </c>
      <c r="H19" s="77">
        <v>-2013</v>
      </c>
      <c r="I19" s="83" t="s">
        <v>1654</v>
      </c>
      <c r="J19" s="84">
        <v>250000</v>
      </c>
      <c r="K19" s="85" t="s">
        <v>576</v>
      </c>
      <c r="L19" s="142"/>
      <c r="M19" s="83" t="s">
        <v>1736</v>
      </c>
      <c r="N19" s="77">
        <v>-2014</v>
      </c>
      <c r="O19" s="83" t="s">
        <v>1654</v>
      </c>
      <c r="P19" s="84">
        <v>2100000</v>
      </c>
      <c r="Q19" s="85" t="s">
        <v>918</v>
      </c>
      <c r="R19" s="142"/>
      <c r="S19" s="83" t="s">
        <v>2183</v>
      </c>
      <c r="T19" s="77">
        <v>-2014</v>
      </c>
      <c r="U19" s="83" t="s">
        <v>1654</v>
      </c>
      <c r="V19" s="84">
        <v>2600000</v>
      </c>
      <c r="W19" s="85" t="s">
        <v>918</v>
      </c>
      <c r="X19" s="142"/>
    </row>
    <row r="20" spans="1:24" ht="15.75">
      <c r="A20" s="83" t="s">
        <v>2542</v>
      </c>
      <c r="B20" s="77">
        <v>-2015</v>
      </c>
      <c r="C20" s="83" t="s">
        <v>1654</v>
      </c>
      <c r="D20" s="84">
        <v>250000</v>
      </c>
      <c r="E20" s="85" t="s">
        <v>2541</v>
      </c>
      <c r="F20" s="142"/>
      <c r="G20" s="83" t="s">
        <v>1018</v>
      </c>
      <c r="H20" s="77">
        <v>-2014</v>
      </c>
      <c r="I20" s="83" t="s">
        <v>1654</v>
      </c>
      <c r="J20" s="84">
        <v>250000</v>
      </c>
      <c r="K20" s="85" t="s">
        <v>584</v>
      </c>
      <c r="L20" s="142"/>
      <c r="M20" s="83" t="s">
        <v>264</v>
      </c>
      <c r="N20" s="77">
        <v>-2015</v>
      </c>
      <c r="O20" s="83" t="s">
        <v>1654</v>
      </c>
      <c r="P20" s="84">
        <v>250000</v>
      </c>
      <c r="Q20" s="85" t="s">
        <v>242</v>
      </c>
      <c r="R20" s="142"/>
      <c r="S20" s="83" t="s">
        <v>1081</v>
      </c>
      <c r="T20" s="77">
        <v>-2015</v>
      </c>
      <c r="U20" s="83" t="s">
        <v>1654</v>
      </c>
      <c r="V20" s="84">
        <v>2250000</v>
      </c>
      <c r="W20" s="85" t="s">
        <v>1078</v>
      </c>
      <c r="X20" s="142"/>
    </row>
    <row r="21" spans="1:24" ht="15.75">
      <c r="A21" s="83" t="s">
        <v>1516</v>
      </c>
      <c r="B21" s="77">
        <v>-2016</v>
      </c>
      <c r="C21" s="83" t="s">
        <v>1654</v>
      </c>
      <c r="D21" s="84">
        <v>250000</v>
      </c>
      <c r="E21" s="85" t="s">
        <v>1242</v>
      </c>
      <c r="F21" s="142"/>
      <c r="G21" s="83" t="s">
        <v>899</v>
      </c>
      <c r="H21" s="77">
        <v>-2014</v>
      </c>
      <c r="I21" s="83" t="s">
        <v>1654</v>
      </c>
      <c r="J21" s="84">
        <v>6250000</v>
      </c>
      <c r="K21" s="85" t="s">
        <v>589</v>
      </c>
      <c r="L21" s="142"/>
      <c r="M21" s="83" t="s">
        <v>992</v>
      </c>
      <c r="N21" s="77">
        <v>-2014</v>
      </c>
      <c r="O21" s="83" t="s">
        <v>1654</v>
      </c>
      <c r="P21" s="84">
        <v>250000</v>
      </c>
      <c r="Q21" s="85" t="s">
        <v>989</v>
      </c>
      <c r="R21" s="142"/>
      <c r="S21" s="83" t="s">
        <v>652</v>
      </c>
      <c r="T21" s="77">
        <v>-2014</v>
      </c>
      <c r="U21" s="83" t="s">
        <v>1654</v>
      </c>
      <c r="V21" s="84">
        <v>3750000</v>
      </c>
      <c r="W21" s="85" t="s">
        <v>50</v>
      </c>
      <c r="X21" s="142"/>
    </row>
    <row r="22" spans="1:24" ht="15.75">
      <c r="A22" s="83" t="s">
        <v>892</v>
      </c>
      <c r="B22" s="77">
        <v>-2014</v>
      </c>
      <c r="C22" s="83" t="s">
        <v>1655</v>
      </c>
      <c r="D22" s="84">
        <v>1000000</v>
      </c>
      <c r="E22" s="85" t="s">
        <v>918</v>
      </c>
      <c r="F22" s="142"/>
      <c r="G22" s="83" t="s">
        <v>945</v>
      </c>
      <c r="H22" s="77">
        <v>-2014</v>
      </c>
      <c r="I22" s="83" t="s">
        <v>1654</v>
      </c>
      <c r="J22" s="84">
        <v>1200000</v>
      </c>
      <c r="K22" s="85" t="s">
        <v>1078</v>
      </c>
      <c r="L22" s="142"/>
      <c r="M22" s="83" t="s">
        <v>1514</v>
      </c>
      <c r="N22" s="77">
        <v>-2016</v>
      </c>
      <c r="O22" s="83" t="s">
        <v>1654</v>
      </c>
      <c r="P22" s="84">
        <v>250000</v>
      </c>
      <c r="Q22" s="85" t="s">
        <v>1242</v>
      </c>
      <c r="R22" s="142"/>
      <c r="S22" s="83" t="s">
        <v>353</v>
      </c>
      <c r="T22" s="77">
        <v>-2014</v>
      </c>
      <c r="U22" s="83" t="s">
        <v>1654</v>
      </c>
      <c r="V22" s="84">
        <v>7100000</v>
      </c>
      <c r="W22" s="85" t="s">
        <v>918</v>
      </c>
      <c r="X22" s="142"/>
    </row>
    <row r="23" spans="1:24" ht="15.75">
      <c r="A23" s="83" t="s">
        <v>920</v>
      </c>
      <c r="B23" s="77">
        <v>-2014</v>
      </c>
      <c r="C23" s="83" t="s">
        <v>1655</v>
      </c>
      <c r="D23" s="84">
        <v>9500000</v>
      </c>
      <c r="E23" s="85" t="s">
        <v>921</v>
      </c>
      <c r="F23" s="142"/>
      <c r="G23" s="83" t="s">
        <v>1873</v>
      </c>
      <c r="H23" s="77">
        <v>-2015</v>
      </c>
      <c r="I23" s="83" t="s">
        <v>1655</v>
      </c>
      <c r="J23" s="84">
        <v>250000</v>
      </c>
      <c r="K23" s="85" t="s">
        <v>1078</v>
      </c>
      <c r="L23" s="142"/>
      <c r="M23" s="83" t="s">
        <v>1065</v>
      </c>
      <c r="N23" s="77">
        <v>-2016</v>
      </c>
      <c r="O23" s="83" t="s">
        <v>1654</v>
      </c>
      <c r="P23" s="84">
        <v>250000</v>
      </c>
      <c r="Q23" s="85" t="s">
        <v>1066</v>
      </c>
      <c r="R23" s="142"/>
      <c r="S23" s="83" t="s">
        <v>946</v>
      </c>
      <c r="T23" s="77">
        <v>-2015</v>
      </c>
      <c r="U23" s="83" t="s">
        <v>1655</v>
      </c>
      <c r="V23" s="84">
        <v>7000000</v>
      </c>
      <c r="W23" s="85" t="s">
        <v>1078</v>
      </c>
      <c r="X23" s="142"/>
    </row>
    <row r="24" spans="1:24" ht="15.75">
      <c r="A24" s="83" t="s">
        <v>251</v>
      </c>
      <c r="B24" s="77">
        <v>-2015</v>
      </c>
      <c r="C24" s="83" t="s">
        <v>1655</v>
      </c>
      <c r="D24" s="84">
        <v>250000</v>
      </c>
      <c r="E24" s="85" t="s">
        <v>242</v>
      </c>
      <c r="F24" s="142"/>
      <c r="G24" s="83" t="s">
        <v>994</v>
      </c>
      <c r="H24" s="77">
        <v>-2014</v>
      </c>
      <c r="I24" s="83" t="s">
        <v>1655</v>
      </c>
      <c r="J24" s="84">
        <v>250000</v>
      </c>
      <c r="K24" s="85" t="s">
        <v>1961</v>
      </c>
      <c r="L24" s="142"/>
      <c r="M24" s="83" t="s">
        <v>1868</v>
      </c>
      <c r="N24" s="77">
        <v>-2014</v>
      </c>
      <c r="O24" s="83" t="s">
        <v>1654</v>
      </c>
      <c r="P24" s="84">
        <v>8700000</v>
      </c>
      <c r="Q24" s="85" t="s">
        <v>1078</v>
      </c>
      <c r="R24" s="142"/>
      <c r="S24" s="83" t="s">
        <v>1089</v>
      </c>
      <c r="T24" s="77">
        <v>-2015</v>
      </c>
      <c r="U24" s="83" t="s">
        <v>1655</v>
      </c>
      <c r="V24" s="84">
        <v>7650000</v>
      </c>
      <c r="W24" s="85" t="s">
        <v>1078</v>
      </c>
      <c r="X24" s="142"/>
    </row>
    <row r="25" spans="1:24" ht="15.75">
      <c r="A25" s="83" t="s">
        <v>508</v>
      </c>
      <c r="B25" s="77">
        <v>-2015</v>
      </c>
      <c r="C25" s="83" t="s">
        <v>1655</v>
      </c>
      <c r="D25" s="84">
        <v>2750000</v>
      </c>
      <c r="E25" s="85" t="s">
        <v>1078</v>
      </c>
      <c r="F25" s="142"/>
      <c r="G25" s="83" t="s">
        <v>2410</v>
      </c>
      <c r="H25" s="77">
        <v>-2015</v>
      </c>
      <c r="I25" s="83" t="s">
        <v>1655</v>
      </c>
      <c r="J25" s="84">
        <v>1750000</v>
      </c>
      <c r="K25" s="85" t="s">
        <v>1078</v>
      </c>
      <c r="L25" s="142"/>
      <c r="M25" s="83" t="s">
        <v>1494</v>
      </c>
      <c r="N25" s="77">
        <v>-2013</v>
      </c>
      <c r="O25" s="83" t="s">
        <v>1654</v>
      </c>
      <c r="P25" s="84">
        <v>1750000</v>
      </c>
      <c r="Q25" s="85" t="s">
        <v>1590</v>
      </c>
      <c r="R25" s="142"/>
      <c r="S25" s="83" t="s">
        <v>1314</v>
      </c>
      <c r="T25" s="77">
        <v>-2015</v>
      </c>
      <c r="U25" s="83" t="s">
        <v>1655</v>
      </c>
      <c r="V25" s="84">
        <v>3150000</v>
      </c>
      <c r="W25" s="85" t="s">
        <v>1078</v>
      </c>
      <c r="X25" s="142"/>
    </row>
    <row r="26" spans="1:24" ht="15.75">
      <c r="A26" s="83" t="s">
        <v>1574</v>
      </c>
      <c r="B26" s="77">
        <v>-2013</v>
      </c>
      <c r="C26" s="83" t="s">
        <v>1655</v>
      </c>
      <c r="D26" s="84">
        <v>250000</v>
      </c>
      <c r="E26" s="85" t="s">
        <v>1027</v>
      </c>
      <c r="F26" s="142"/>
      <c r="G26" s="83" t="s">
        <v>373</v>
      </c>
      <c r="H26" s="77">
        <v>-2015</v>
      </c>
      <c r="I26" s="83" t="s">
        <v>1655</v>
      </c>
      <c r="J26" s="84">
        <v>6750000</v>
      </c>
      <c r="K26" s="85" t="s">
        <v>1078</v>
      </c>
      <c r="L26" s="142"/>
      <c r="M26" s="83" t="s">
        <v>1598</v>
      </c>
      <c r="N26" s="77">
        <v>-2013</v>
      </c>
      <c r="O26" s="83" t="s">
        <v>1655</v>
      </c>
      <c r="P26" s="84">
        <v>250000</v>
      </c>
      <c r="Q26" s="85" t="s">
        <v>2456</v>
      </c>
      <c r="R26" s="142"/>
      <c r="S26" s="83" t="s">
        <v>248</v>
      </c>
      <c r="T26" s="77">
        <v>-2015</v>
      </c>
      <c r="U26" s="83" t="s">
        <v>1655</v>
      </c>
      <c r="V26" s="84">
        <v>250000</v>
      </c>
      <c r="W26" s="85" t="s">
        <v>242</v>
      </c>
      <c r="X26" s="142"/>
    </row>
    <row r="27" spans="1:24" ht="15.75">
      <c r="A27" s="83" t="s">
        <v>371</v>
      </c>
      <c r="B27" s="77">
        <v>-2014</v>
      </c>
      <c r="C27" s="83" t="s">
        <v>1655</v>
      </c>
      <c r="D27" s="84">
        <v>3600000</v>
      </c>
      <c r="E27" s="85" t="s">
        <v>1078</v>
      </c>
      <c r="F27" s="142"/>
      <c r="G27" s="83" t="s">
        <v>1455</v>
      </c>
      <c r="H27" s="77">
        <v>-2013</v>
      </c>
      <c r="I27" s="83" t="s">
        <v>1655</v>
      </c>
      <c r="J27" s="84">
        <v>250000</v>
      </c>
      <c r="K27" s="85" t="s">
        <v>2667</v>
      </c>
      <c r="L27" s="142"/>
      <c r="M27" s="83" t="s">
        <v>1399</v>
      </c>
      <c r="N27" s="77">
        <v>-2014</v>
      </c>
      <c r="O27" s="83" t="s">
        <v>1655</v>
      </c>
      <c r="P27" s="84">
        <v>6750000</v>
      </c>
      <c r="Q27" s="85" t="s">
        <v>918</v>
      </c>
      <c r="R27" s="142"/>
      <c r="S27" s="83" t="s">
        <v>1490</v>
      </c>
      <c r="T27" s="77">
        <v>-2013</v>
      </c>
      <c r="U27" s="83" t="s">
        <v>1655</v>
      </c>
      <c r="V27" s="133">
        <v>5000000</v>
      </c>
      <c r="W27" s="10" t="s">
        <v>2456</v>
      </c>
      <c r="X27" s="142"/>
    </row>
    <row r="28" spans="1:24" ht="15.75">
      <c r="A28" s="83" t="s">
        <v>4</v>
      </c>
      <c r="B28" s="77">
        <v>-2013</v>
      </c>
      <c r="C28" s="83" t="s">
        <v>1655</v>
      </c>
      <c r="D28" s="84">
        <v>8000000</v>
      </c>
      <c r="E28" s="85" t="s">
        <v>2456</v>
      </c>
      <c r="F28" s="142"/>
      <c r="G28" s="83" t="s">
        <v>895</v>
      </c>
      <c r="H28" s="77">
        <v>-2014</v>
      </c>
      <c r="I28" s="83" t="s">
        <v>1655</v>
      </c>
      <c r="J28" s="84">
        <v>3500000</v>
      </c>
      <c r="K28" s="85" t="s">
        <v>591</v>
      </c>
      <c r="L28" s="142"/>
      <c r="M28" s="83" t="s">
        <v>1502</v>
      </c>
      <c r="N28" s="77">
        <v>-2013</v>
      </c>
      <c r="O28" s="83" t="s">
        <v>1655</v>
      </c>
      <c r="P28" s="84">
        <v>2250000</v>
      </c>
      <c r="Q28" s="85" t="s">
        <v>2456</v>
      </c>
      <c r="R28" s="142"/>
      <c r="S28" s="83" t="s">
        <v>1254</v>
      </c>
      <c r="T28" s="77">
        <v>-2016</v>
      </c>
      <c r="U28" s="83" t="s">
        <v>1655</v>
      </c>
      <c r="V28" s="84">
        <v>250000</v>
      </c>
      <c r="W28" s="85" t="s">
        <v>1526</v>
      </c>
      <c r="X28" s="142"/>
    </row>
    <row r="29" spans="1:24" ht="15.75">
      <c r="A29" s="83" t="s">
        <v>2597</v>
      </c>
      <c r="B29" s="77">
        <v>-2013</v>
      </c>
      <c r="C29" s="83" t="s">
        <v>1655</v>
      </c>
      <c r="D29" s="84">
        <v>250000</v>
      </c>
      <c r="E29" s="85" t="s">
        <v>2596</v>
      </c>
      <c r="F29" s="142"/>
      <c r="G29" s="83" t="s">
        <v>1019</v>
      </c>
      <c r="H29" s="77">
        <v>-2014</v>
      </c>
      <c r="I29" s="83" t="s">
        <v>1655</v>
      </c>
      <c r="J29" s="84">
        <v>250000</v>
      </c>
      <c r="K29" s="85" t="s">
        <v>581</v>
      </c>
      <c r="L29" s="142"/>
      <c r="M29" s="83" t="s">
        <v>900</v>
      </c>
      <c r="N29" s="77">
        <v>-2014</v>
      </c>
      <c r="O29" s="83" t="s">
        <v>1655</v>
      </c>
      <c r="P29" s="84">
        <v>3000000</v>
      </c>
      <c r="Q29" s="85" t="s">
        <v>918</v>
      </c>
      <c r="R29" s="142"/>
      <c r="S29" s="83" t="s">
        <v>1521</v>
      </c>
      <c r="T29" s="77">
        <v>-2016</v>
      </c>
      <c r="U29" s="83" t="s">
        <v>1655</v>
      </c>
      <c r="V29" s="84">
        <v>250000</v>
      </c>
      <c r="W29" s="85" t="s">
        <v>1523</v>
      </c>
      <c r="X29" s="142"/>
    </row>
    <row r="30" spans="1:24" ht="15.75">
      <c r="A30" s="83" t="s">
        <v>1586</v>
      </c>
      <c r="B30" s="77">
        <v>-2014</v>
      </c>
      <c r="C30" s="83" t="s">
        <v>1655</v>
      </c>
      <c r="D30" s="84">
        <v>250000</v>
      </c>
      <c r="E30" s="85" t="s">
        <v>918</v>
      </c>
      <c r="F30" s="142"/>
      <c r="G30" s="83" t="s">
        <v>1735</v>
      </c>
      <c r="H30" s="77">
        <v>-2013</v>
      </c>
      <c r="I30" s="83" t="s">
        <v>1655</v>
      </c>
      <c r="J30" s="84">
        <v>6250000</v>
      </c>
      <c r="K30" s="85" t="s">
        <v>575</v>
      </c>
      <c r="L30" s="142"/>
      <c r="M30" s="83" t="s">
        <v>1842</v>
      </c>
      <c r="N30" s="77">
        <v>-2014</v>
      </c>
      <c r="O30" s="83" t="s">
        <v>1655</v>
      </c>
      <c r="P30" s="84">
        <v>5550000</v>
      </c>
      <c r="Q30" s="85" t="s">
        <v>918</v>
      </c>
      <c r="R30" s="142"/>
      <c r="S30" s="83" t="s">
        <v>514</v>
      </c>
      <c r="T30" s="77">
        <v>-2015</v>
      </c>
      <c r="U30" s="83" t="s">
        <v>1655</v>
      </c>
      <c r="V30" s="84">
        <v>2000000</v>
      </c>
      <c r="W30" s="85" t="s">
        <v>1078</v>
      </c>
      <c r="X30" s="142"/>
    </row>
    <row r="31" spans="1:24" ht="15.75">
      <c r="A31" s="83" t="s">
        <v>2063</v>
      </c>
      <c r="B31" s="77">
        <v>-2014</v>
      </c>
      <c r="C31" s="83" t="s">
        <v>1655</v>
      </c>
      <c r="D31" s="84">
        <v>500000</v>
      </c>
      <c r="E31" s="85" t="s">
        <v>918</v>
      </c>
      <c r="F31" s="142"/>
      <c r="G31" s="83" t="s">
        <v>944</v>
      </c>
      <c r="H31" s="77">
        <v>-2015</v>
      </c>
      <c r="I31" s="83" t="s">
        <v>1655</v>
      </c>
      <c r="J31" s="84">
        <v>1750000</v>
      </c>
      <c r="K31" s="85" t="s">
        <v>1078</v>
      </c>
      <c r="L31" s="142"/>
      <c r="M31" s="83" t="s">
        <v>265</v>
      </c>
      <c r="N31" s="77">
        <v>-2015</v>
      </c>
      <c r="O31" s="83" t="s">
        <v>1655</v>
      </c>
      <c r="P31" s="84">
        <v>250000</v>
      </c>
      <c r="Q31" s="85" t="s">
        <v>242</v>
      </c>
      <c r="R31" s="142"/>
      <c r="S31" s="83" t="s">
        <v>1255</v>
      </c>
      <c r="T31" s="77">
        <v>-2016</v>
      </c>
      <c r="U31" s="83" t="s">
        <v>1656</v>
      </c>
      <c r="V31" s="84">
        <v>250000</v>
      </c>
      <c r="W31" s="85" t="s">
        <v>1523</v>
      </c>
      <c r="X31" s="142"/>
    </row>
    <row r="32" spans="1:24" ht="15.75">
      <c r="A32" s="83" t="s">
        <v>893</v>
      </c>
      <c r="B32" s="77">
        <v>-2014</v>
      </c>
      <c r="C32" s="83" t="s">
        <v>1655</v>
      </c>
      <c r="D32" s="84">
        <v>2500000</v>
      </c>
      <c r="E32" s="85" t="s">
        <v>918</v>
      </c>
      <c r="F32" s="142"/>
      <c r="G32" s="83" t="s">
        <v>1964</v>
      </c>
      <c r="H32" s="77">
        <v>-2015</v>
      </c>
      <c r="I32" s="83" t="s">
        <v>1655</v>
      </c>
      <c r="J32" s="84">
        <v>250000</v>
      </c>
      <c r="K32" s="85" t="s">
        <v>2683</v>
      </c>
      <c r="L32" s="142"/>
      <c r="M32" s="83" t="s">
        <v>1934</v>
      </c>
      <c r="N32" s="77">
        <v>-2015</v>
      </c>
      <c r="O32" s="83" t="s">
        <v>1655</v>
      </c>
      <c r="P32" s="84">
        <v>2250000</v>
      </c>
      <c r="Q32" s="85" t="s">
        <v>1078</v>
      </c>
      <c r="R32" s="142"/>
      <c r="S32" s="83" t="s">
        <v>2700</v>
      </c>
      <c r="T32" s="77">
        <v>-2015</v>
      </c>
      <c r="U32" s="83" t="s">
        <v>1656</v>
      </c>
      <c r="V32" s="84">
        <v>250000</v>
      </c>
      <c r="W32" s="85" t="s">
        <v>1078</v>
      </c>
      <c r="X32" s="142"/>
    </row>
    <row r="33" spans="1:24" ht="15.75">
      <c r="A33" s="83" t="s">
        <v>270</v>
      </c>
      <c r="B33" s="77">
        <v>-2015</v>
      </c>
      <c r="C33" s="83" t="s">
        <v>1656</v>
      </c>
      <c r="D33" s="84">
        <v>250000</v>
      </c>
      <c r="E33" s="85" t="s">
        <v>242</v>
      </c>
      <c r="F33" s="142"/>
      <c r="G33" s="83" t="s">
        <v>2690</v>
      </c>
      <c r="H33" s="77">
        <v>-2016</v>
      </c>
      <c r="I33" s="83" t="s">
        <v>1655</v>
      </c>
      <c r="J33" s="84">
        <v>250000</v>
      </c>
      <c r="K33" s="85" t="s">
        <v>2687</v>
      </c>
      <c r="L33" s="142"/>
      <c r="M33" s="83" t="s">
        <v>2179</v>
      </c>
      <c r="N33" s="77">
        <v>-2013</v>
      </c>
      <c r="O33" s="83" t="s">
        <v>1656</v>
      </c>
      <c r="P33" s="84">
        <v>660000</v>
      </c>
      <c r="Q33" s="85" t="s">
        <v>918</v>
      </c>
      <c r="R33" s="142"/>
      <c r="S33" s="83" t="s">
        <v>2101</v>
      </c>
      <c r="T33" s="77">
        <v>-2014</v>
      </c>
      <c r="U33" s="83" t="s">
        <v>1656</v>
      </c>
      <c r="V33" s="84">
        <v>250000</v>
      </c>
      <c r="W33" s="85" t="s">
        <v>918</v>
      </c>
      <c r="X33" s="142"/>
    </row>
    <row r="34" spans="1:24" ht="15.75">
      <c r="A34" s="83" t="s">
        <v>1077</v>
      </c>
      <c r="B34" s="77">
        <v>-2016</v>
      </c>
      <c r="C34" s="83" t="s">
        <v>1656</v>
      </c>
      <c r="D34" s="84">
        <v>250000</v>
      </c>
      <c r="E34" s="85" t="s">
        <v>1070</v>
      </c>
      <c r="F34" s="142"/>
      <c r="G34" s="83" t="s">
        <v>2691</v>
      </c>
      <c r="H34" s="77">
        <v>-2016</v>
      </c>
      <c r="I34" s="83" t="s">
        <v>1655</v>
      </c>
      <c r="J34" s="84">
        <v>250000</v>
      </c>
      <c r="K34" s="85" t="s">
        <v>2687</v>
      </c>
      <c r="L34" s="142"/>
      <c r="M34" s="83" t="s">
        <v>317</v>
      </c>
      <c r="N34" s="77">
        <v>-2013</v>
      </c>
      <c r="O34" s="83" t="s">
        <v>1656</v>
      </c>
      <c r="P34" s="84">
        <v>2750000</v>
      </c>
      <c r="Q34" s="85" t="s">
        <v>1959</v>
      </c>
      <c r="R34" s="142"/>
      <c r="S34" s="83" t="s">
        <v>2100</v>
      </c>
      <c r="T34" s="77">
        <v>-2014</v>
      </c>
      <c r="U34" s="83" t="s">
        <v>1656</v>
      </c>
      <c r="V34" s="84">
        <v>1050000</v>
      </c>
      <c r="W34" s="85" t="s">
        <v>918</v>
      </c>
      <c r="X34" s="142"/>
    </row>
    <row r="35" spans="1:24" ht="15.75">
      <c r="A35" s="83" t="s">
        <v>254</v>
      </c>
      <c r="B35" s="77">
        <v>-2015</v>
      </c>
      <c r="C35" s="83" t="s">
        <v>1656</v>
      </c>
      <c r="D35" s="84">
        <v>250000</v>
      </c>
      <c r="E35" s="85" t="s">
        <v>242</v>
      </c>
      <c r="F35" s="142"/>
      <c r="G35" s="83" t="s">
        <v>3</v>
      </c>
      <c r="H35" s="77">
        <v>-2014</v>
      </c>
      <c r="I35" s="83" t="s">
        <v>1656</v>
      </c>
      <c r="J35" s="84">
        <v>300000</v>
      </c>
      <c r="K35" s="85" t="s">
        <v>1078</v>
      </c>
      <c r="L35" s="142"/>
      <c r="M35" s="83" t="s">
        <v>320</v>
      </c>
      <c r="N35" s="77">
        <v>-2013</v>
      </c>
      <c r="O35" s="83" t="s">
        <v>1656</v>
      </c>
      <c r="P35" s="84">
        <v>3500000</v>
      </c>
      <c r="Q35" s="85" t="s">
        <v>1960</v>
      </c>
      <c r="R35" s="142"/>
      <c r="S35" s="83" t="s">
        <v>559</v>
      </c>
      <c r="T35" s="77">
        <v>-2013</v>
      </c>
      <c r="U35" s="83" t="s">
        <v>1656</v>
      </c>
      <c r="V35" s="84">
        <v>1750000</v>
      </c>
      <c r="W35" s="85" t="s">
        <v>2456</v>
      </c>
      <c r="X35" s="142"/>
    </row>
    <row r="36" spans="1:24" ht="15.75">
      <c r="A36" s="83" t="s">
        <v>271</v>
      </c>
      <c r="B36" s="77">
        <v>-2015</v>
      </c>
      <c r="C36" s="83" t="s">
        <v>1656</v>
      </c>
      <c r="D36" s="84">
        <v>250000</v>
      </c>
      <c r="E36" s="85" t="s">
        <v>242</v>
      </c>
      <c r="F36" s="142"/>
      <c r="G36" s="83" t="s">
        <v>2109</v>
      </c>
      <c r="H36" s="77">
        <v>-2014</v>
      </c>
      <c r="I36" s="83" t="s">
        <v>1656</v>
      </c>
      <c r="J36" s="84">
        <v>250000</v>
      </c>
      <c r="K36" s="85" t="s">
        <v>583</v>
      </c>
      <c r="L36" s="142"/>
      <c r="M36" s="83" t="s">
        <v>2695</v>
      </c>
      <c r="N36" s="77">
        <v>-2015</v>
      </c>
      <c r="O36" s="83" t="s">
        <v>1656</v>
      </c>
      <c r="P36" s="84">
        <v>350000</v>
      </c>
      <c r="Q36" s="85" t="s">
        <v>1078</v>
      </c>
      <c r="R36" s="142"/>
      <c r="S36" s="83" t="s">
        <v>1012</v>
      </c>
      <c r="T36" s="77">
        <v>-2014</v>
      </c>
      <c r="U36" s="83" t="s">
        <v>1656</v>
      </c>
      <c r="V36" s="84">
        <v>250000</v>
      </c>
      <c r="W36" s="85" t="s">
        <v>989</v>
      </c>
      <c r="X36" s="142"/>
    </row>
    <row r="37" spans="1:24" ht="15.75">
      <c r="A37" s="83" t="s">
        <v>1020</v>
      </c>
      <c r="B37" s="77">
        <v>-2014</v>
      </c>
      <c r="C37" s="83" t="s">
        <v>1656</v>
      </c>
      <c r="D37" s="84">
        <v>250000</v>
      </c>
      <c r="E37" s="85" t="s">
        <v>989</v>
      </c>
      <c r="F37" s="142"/>
      <c r="G37" s="83" t="s">
        <v>2702</v>
      </c>
      <c r="H37" s="77">
        <v>-2015</v>
      </c>
      <c r="I37" s="83" t="s">
        <v>1656</v>
      </c>
      <c r="J37" s="84">
        <v>450000</v>
      </c>
      <c r="K37" s="85" t="s">
        <v>1078</v>
      </c>
      <c r="L37" s="142"/>
      <c r="M37" s="83" t="s">
        <v>335</v>
      </c>
      <c r="N37" s="77">
        <v>-2013</v>
      </c>
      <c r="O37" s="83" t="s">
        <v>1656</v>
      </c>
      <c r="P37" s="84">
        <v>4000000</v>
      </c>
      <c r="Q37" s="85" t="s">
        <v>1590</v>
      </c>
      <c r="R37" s="142"/>
      <c r="S37" s="83" t="s">
        <v>1425</v>
      </c>
      <c r="T37" s="77">
        <v>-2013</v>
      </c>
      <c r="U37" s="83" t="s">
        <v>1656</v>
      </c>
      <c r="V37" s="84">
        <v>250000</v>
      </c>
      <c r="W37" s="85" t="s">
        <v>1426</v>
      </c>
      <c r="X37" s="142"/>
    </row>
    <row r="38" spans="1:24" ht="15.75">
      <c r="A38" s="83" t="s">
        <v>1074</v>
      </c>
      <c r="B38" s="77">
        <v>-2016</v>
      </c>
      <c r="C38" s="83" t="s">
        <v>1656</v>
      </c>
      <c r="D38" s="84">
        <v>250000</v>
      </c>
      <c r="E38" s="85" t="s">
        <v>1070</v>
      </c>
      <c r="F38" s="142"/>
      <c r="G38" s="83" t="s">
        <v>2703</v>
      </c>
      <c r="H38" s="77">
        <v>-2015</v>
      </c>
      <c r="I38" s="83" t="s">
        <v>1656</v>
      </c>
      <c r="J38" s="84">
        <v>600000</v>
      </c>
      <c r="K38" s="85" t="s">
        <v>1078</v>
      </c>
      <c r="L38" s="142"/>
      <c r="M38" s="83" t="s">
        <v>2696</v>
      </c>
      <c r="N38" s="77">
        <v>-2015</v>
      </c>
      <c r="O38" s="83" t="s">
        <v>1656</v>
      </c>
      <c r="P38" s="84">
        <v>2300000</v>
      </c>
      <c r="Q38" s="85" t="s">
        <v>1078</v>
      </c>
      <c r="R38" s="142"/>
      <c r="S38" s="83" t="s">
        <v>1310</v>
      </c>
      <c r="T38" s="77">
        <v>-2015</v>
      </c>
      <c r="U38" s="83" t="s">
        <v>1656</v>
      </c>
      <c r="V38" s="84">
        <v>2000000</v>
      </c>
      <c r="W38" s="85" t="s">
        <v>1078</v>
      </c>
      <c r="X38" s="142"/>
    </row>
    <row r="39" spans="1:24" ht="15.75">
      <c r="A39" s="83" t="s">
        <v>1075</v>
      </c>
      <c r="B39" s="77">
        <v>-2016</v>
      </c>
      <c r="C39" s="83" t="s">
        <v>1656</v>
      </c>
      <c r="D39" s="84">
        <v>250000</v>
      </c>
      <c r="E39" s="85" t="s">
        <v>1070</v>
      </c>
      <c r="F39" s="142"/>
      <c r="G39" s="83" t="s">
        <v>2704</v>
      </c>
      <c r="H39" s="77">
        <v>-2015</v>
      </c>
      <c r="I39" s="83" t="s">
        <v>1656</v>
      </c>
      <c r="J39" s="84">
        <v>250000</v>
      </c>
      <c r="K39" s="85" t="s">
        <v>1078</v>
      </c>
      <c r="L39" s="142"/>
      <c r="M39" s="83" t="s">
        <v>2697</v>
      </c>
      <c r="N39" s="77">
        <v>-2015</v>
      </c>
      <c r="O39" s="83" t="s">
        <v>1656</v>
      </c>
      <c r="P39" s="84">
        <v>2500000</v>
      </c>
      <c r="Q39" s="85" t="s">
        <v>1078</v>
      </c>
      <c r="R39" s="142"/>
      <c r="S39" s="83" t="s">
        <v>299</v>
      </c>
      <c r="T39" s="77">
        <v>-2013</v>
      </c>
      <c r="U39" s="83" t="s">
        <v>1656</v>
      </c>
      <c r="V39" s="84">
        <v>3500000</v>
      </c>
      <c r="W39" s="85" t="s">
        <v>2456</v>
      </c>
      <c r="X39" s="142"/>
    </row>
    <row r="40" spans="1:24" ht="15.75">
      <c r="A40" s="83" t="s">
        <v>1444</v>
      </c>
      <c r="B40" s="77">
        <v>-2013</v>
      </c>
      <c r="C40" s="83" t="s">
        <v>1747</v>
      </c>
      <c r="D40" s="84">
        <v>250000</v>
      </c>
      <c r="E40" s="85" t="s">
        <v>1426</v>
      </c>
      <c r="F40" s="142"/>
      <c r="L40" s="142"/>
      <c r="M40" s="83" t="s">
        <v>2698</v>
      </c>
      <c r="N40" s="77">
        <v>-2015</v>
      </c>
      <c r="O40" s="83" t="s">
        <v>1656</v>
      </c>
      <c r="P40" s="84">
        <v>1750000</v>
      </c>
      <c r="Q40" s="85" t="s">
        <v>1078</v>
      </c>
      <c r="R40" s="142"/>
      <c r="S40" s="83" t="s">
        <v>1608</v>
      </c>
      <c r="T40" s="77">
        <v>-2015</v>
      </c>
      <c r="U40" s="83" t="s">
        <v>1656</v>
      </c>
      <c r="V40" s="84">
        <v>2000000</v>
      </c>
      <c r="W40" s="85" t="s">
        <v>1078</v>
      </c>
      <c r="X40" s="142"/>
    </row>
    <row r="41" spans="6:24" ht="15.75">
      <c r="F41" s="142"/>
      <c r="L41" s="142"/>
      <c r="M41" s="83" t="s">
        <v>1468</v>
      </c>
      <c r="N41" s="77">
        <v>-2015</v>
      </c>
      <c r="O41" s="83" t="s">
        <v>1747</v>
      </c>
      <c r="P41" s="84">
        <v>250000</v>
      </c>
      <c r="Q41" s="85" t="s">
        <v>926</v>
      </c>
      <c r="R41" s="142"/>
      <c r="S41" s="83" t="s">
        <v>1931</v>
      </c>
      <c r="T41" s="77">
        <v>-2015</v>
      </c>
      <c r="U41" s="83" t="s">
        <v>1656</v>
      </c>
      <c r="V41" s="84">
        <v>1500000</v>
      </c>
      <c r="W41" s="85" t="s">
        <v>1078</v>
      </c>
      <c r="X41" s="142"/>
    </row>
    <row r="42" spans="6:24" ht="15.75">
      <c r="F42" s="142"/>
      <c r="L42" s="142"/>
      <c r="R42" s="142"/>
      <c r="S42" s="83" t="s">
        <v>146</v>
      </c>
      <c r="T42" s="77">
        <v>-2014</v>
      </c>
      <c r="U42" s="83" t="s">
        <v>1656</v>
      </c>
      <c r="V42" s="84">
        <v>450000</v>
      </c>
      <c r="W42" s="85" t="s">
        <v>918</v>
      </c>
      <c r="X42" s="142"/>
    </row>
    <row r="43" spans="6:24" ht="15.75">
      <c r="F43" s="142"/>
      <c r="H43" s="77"/>
      <c r="I43" s="83"/>
      <c r="J43" s="84"/>
      <c r="K43" s="85"/>
      <c r="L43" s="142"/>
      <c r="R43" s="142"/>
      <c r="X43" s="142"/>
    </row>
    <row r="44" spans="6:24" ht="15.75">
      <c r="F44" s="142"/>
      <c r="H44" s="77"/>
      <c r="I44" s="83"/>
      <c r="J44" s="84"/>
      <c r="K44" s="85"/>
      <c r="L44" s="142"/>
      <c r="R44" s="142"/>
      <c r="X44" s="142"/>
    </row>
    <row r="45" spans="6:24" ht="15.75">
      <c r="F45" s="142"/>
      <c r="H45" s="77"/>
      <c r="I45" s="83"/>
      <c r="J45" s="84"/>
      <c r="K45" s="85"/>
      <c r="L45" s="142"/>
      <c r="R45" s="142"/>
      <c r="X45" s="142"/>
    </row>
    <row r="46" spans="6:24" ht="12.75">
      <c r="F46" s="142"/>
      <c r="L46" s="142"/>
      <c r="R46" s="142"/>
      <c r="X46" s="142"/>
    </row>
    <row r="47" spans="6:24" ht="12.75">
      <c r="F47" s="142"/>
      <c r="L47" s="142"/>
      <c r="R47" s="142"/>
      <c r="X47" s="142"/>
    </row>
    <row r="48" spans="1:24" ht="15.75">
      <c r="A48" s="14" t="s">
        <v>565</v>
      </c>
      <c r="B48" s="77"/>
      <c r="C48" s="125"/>
      <c r="D48" s="84">
        <f>+Injuries!E34</f>
        <v>-5375000</v>
      </c>
      <c r="E48" s="85"/>
      <c r="F48" s="142"/>
      <c r="G48" s="14" t="s">
        <v>565</v>
      </c>
      <c r="J48" s="84"/>
      <c r="L48" s="142"/>
      <c r="M48" s="14" t="s">
        <v>565</v>
      </c>
      <c r="N48" s="139"/>
      <c r="O48" s="139"/>
      <c r="P48" s="84">
        <f>+Injuries!J44</f>
        <v>0</v>
      </c>
      <c r="Q48" s="139"/>
      <c r="R48" s="142"/>
      <c r="S48" s="14" t="s">
        <v>565</v>
      </c>
      <c r="T48" s="139"/>
      <c r="U48" s="139"/>
      <c r="V48" s="84">
        <f>+Injuries!W35</f>
        <v>-2775000</v>
      </c>
      <c r="W48" s="139"/>
      <c r="X48" s="142"/>
    </row>
    <row r="49" spans="1:24" ht="12.75">
      <c r="A49" s="138"/>
      <c r="B49" s="138"/>
      <c r="C49" s="138"/>
      <c r="D49" s="149"/>
      <c r="E49" s="138"/>
      <c r="F49" s="142"/>
      <c r="L49" s="142"/>
      <c r="M49" s="139"/>
      <c r="N49" s="139"/>
      <c r="O49" s="139"/>
      <c r="P49" s="139"/>
      <c r="Q49" s="139"/>
      <c r="R49" s="142"/>
      <c r="S49" s="139"/>
      <c r="T49" s="139"/>
      <c r="U49" s="139"/>
      <c r="V49" s="139"/>
      <c r="W49" s="139"/>
      <c r="X49" s="142"/>
    </row>
    <row r="50" spans="1:24" ht="15.75">
      <c r="A50" s="53" t="s">
        <v>1844</v>
      </c>
      <c r="B50" s="54">
        <f>COUNTA(C3:C49)</f>
        <v>38</v>
      </c>
      <c r="C50" s="55" t="s">
        <v>1417</v>
      </c>
      <c r="D50" s="56">
        <f>SUM(D3:D49)</f>
        <v>69425000</v>
      </c>
      <c r="E50" s="54"/>
      <c r="F50" s="142"/>
      <c r="G50" s="53" t="s">
        <v>1844</v>
      </c>
      <c r="H50" s="54">
        <f>COUNTA(I3:I49)</f>
        <v>36</v>
      </c>
      <c r="I50" s="55" t="s">
        <v>1417</v>
      </c>
      <c r="J50" s="56">
        <f>SUM(J3:J49)</f>
        <v>61370000</v>
      </c>
      <c r="K50" s="54"/>
      <c r="L50" s="142"/>
      <c r="M50" s="53" t="s">
        <v>1748</v>
      </c>
      <c r="N50" s="54">
        <f>COUNTA(O3:O49)</f>
        <v>39</v>
      </c>
      <c r="O50" s="55" t="s">
        <v>1417</v>
      </c>
      <c r="P50" s="56">
        <f>SUM(P3:P49)</f>
        <v>82110000</v>
      </c>
      <c r="Q50" s="54"/>
      <c r="R50" s="142"/>
      <c r="S50" s="53" t="s">
        <v>1748</v>
      </c>
      <c r="T50" s="54">
        <f>COUNTA(U3:U49)</f>
        <v>40</v>
      </c>
      <c r="U50" s="55" t="s">
        <v>1417</v>
      </c>
      <c r="V50" s="56">
        <f>SUM(V3:V49)</f>
        <v>74420000</v>
      </c>
      <c r="W50" s="54"/>
      <c r="X50" s="142"/>
    </row>
    <row r="51" spans="1:24" ht="15.75">
      <c r="A51" s="53"/>
      <c r="B51" s="54"/>
      <c r="C51" s="55"/>
      <c r="D51" s="56"/>
      <c r="E51" s="54"/>
      <c r="F51" s="142"/>
      <c r="G51" s="53"/>
      <c r="H51" s="54"/>
      <c r="I51" s="55"/>
      <c r="J51" s="56"/>
      <c r="K51" s="54"/>
      <c r="L51" s="142"/>
      <c r="M51" s="53"/>
      <c r="N51" s="54"/>
      <c r="O51" s="55"/>
      <c r="P51" s="56"/>
      <c r="Q51" s="54"/>
      <c r="R51" s="142"/>
      <c r="S51" s="53"/>
      <c r="T51" s="54"/>
      <c r="U51" s="55"/>
      <c r="V51" s="56"/>
      <c r="W51" s="54"/>
      <c r="X51" s="142"/>
    </row>
    <row r="52" spans="1:24" ht="12.7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row>
    <row r="53" spans="6:24" ht="12.75">
      <c r="F53" s="142"/>
      <c r="L53" s="142"/>
      <c r="R53" s="142"/>
      <c r="X53" s="142"/>
    </row>
    <row r="54" spans="6:24" ht="12.75">
      <c r="F54" s="142"/>
      <c r="L54" s="142"/>
      <c r="M54" s="139"/>
      <c r="N54" s="139"/>
      <c r="O54" s="139"/>
      <c r="P54" s="139"/>
      <c r="Q54" s="139"/>
      <c r="R54" s="142"/>
      <c r="X54" s="142"/>
    </row>
    <row r="55" spans="6:24" ht="15.75">
      <c r="F55" s="142"/>
      <c r="G55" s="53"/>
      <c r="H55" s="54"/>
      <c r="I55" s="55"/>
      <c r="J55" s="56"/>
      <c r="K55" s="54"/>
      <c r="L55" s="142"/>
      <c r="M55" s="139"/>
      <c r="N55" s="139"/>
      <c r="O55" s="139"/>
      <c r="P55" s="139"/>
      <c r="Q55" s="139"/>
      <c r="R55" s="142"/>
      <c r="X55" s="142"/>
    </row>
    <row r="56" spans="1:24" ht="18.75">
      <c r="A56" s="26" t="s">
        <v>1661</v>
      </c>
      <c r="B56" s="26"/>
      <c r="C56" s="26"/>
      <c r="D56" s="26"/>
      <c r="E56" s="26"/>
      <c r="F56" s="142"/>
      <c r="G56" s="26" t="s">
        <v>2545</v>
      </c>
      <c r="H56" s="138"/>
      <c r="I56" s="138"/>
      <c r="J56" s="138"/>
      <c r="K56" s="138"/>
      <c r="L56" s="142"/>
      <c r="M56" s="26" t="str">
        <f>+Summary!A26</f>
        <v>Marquesas Landsharks</v>
      </c>
      <c r="N56" s="26"/>
      <c r="O56" s="26"/>
      <c r="P56" s="26"/>
      <c r="Q56" s="138"/>
      <c r="R56" s="142"/>
      <c r="S56" s="26" t="s">
        <v>984</v>
      </c>
      <c r="T56" s="26"/>
      <c r="U56" s="26"/>
      <c r="V56" s="26"/>
      <c r="W56" s="26"/>
      <c r="X56" s="142"/>
    </row>
    <row r="57" spans="1:24" ht="15.75">
      <c r="A57" s="83" t="s">
        <v>1645</v>
      </c>
      <c r="B57" s="55" t="s">
        <v>1646</v>
      </c>
      <c r="C57" s="55" t="s">
        <v>1647</v>
      </c>
      <c r="D57" s="85" t="s">
        <v>1415</v>
      </c>
      <c r="E57" s="55" t="s">
        <v>1648</v>
      </c>
      <c r="F57" s="142"/>
      <c r="G57" s="55" t="s">
        <v>1645</v>
      </c>
      <c r="H57" s="55" t="s">
        <v>1646</v>
      </c>
      <c r="I57" s="55" t="s">
        <v>1647</v>
      </c>
      <c r="J57" s="85" t="s">
        <v>1415</v>
      </c>
      <c r="K57" s="55" t="s">
        <v>1648</v>
      </c>
      <c r="L57" s="142"/>
      <c r="M57" s="55" t="s">
        <v>1645</v>
      </c>
      <c r="N57" s="55" t="s">
        <v>1646</v>
      </c>
      <c r="O57" s="55" t="s">
        <v>1647</v>
      </c>
      <c r="P57" s="85" t="s">
        <v>1415</v>
      </c>
      <c r="Q57" s="55" t="s">
        <v>1648</v>
      </c>
      <c r="R57" s="142"/>
      <c r="S57" s="55" t="s">
        <v>1645</v>
      </c>
      <c r="T57" s="55" t="s">
        <v>1646</v>
      </c>
      <c r="U57" s="55" t="s">
        <v>1647</v>
      </c>
      <c r="V57" s="85" t="s">
        <v>1415</v>
      </c>
      <c r="W57" s="55" t="s">
        <v>1648</v>
      </c>
      <c r="X57" s="142"/>
    </row>
    <row r="58" spans="1:24" ht="15.75">
      <c r="A58" s="83" t="s">
        <v>953</v>
      </c>
      <c r="B58" s="77">
        <v>-2014</v>
      </c>
      <c r="C58" s="83" t="s">
        <v>1649</v>
      </c>
      <c r="D58" s="84">
        <v>1000000</v>
      </c>
      <c r="E58" s="85" t="s">
        <v>921</v>
      </c>
      <c r="F58" s="142"/>
      <c r="G58" s="83" t="s">
        <v>1052</v>
      </c>
      <c r="H58" s="77">
        <v>-2016</v>
      </c>
      <c r="I58" s="83" t="s">
        <v>1649</v>
      </c>
      <c r="J58" s="84">
        <v>250000</v>
      </c>
      <c r="K58" s="85" t="s">
        <v>1523</v>
      </c>
      <c r="L58" s="142"/>
      <c r="M58" s="83" t="s">
        <v>2712</v>
      </c>
      <c r="N58" s="77">
        <v>-2015</v>
      </c>
      <c r="O58" s="83" t="s">
        <v>1649</v>
      </c>
      <c r="P58" s="84">
        <v>250000</v>
      </c>
      <c r="Q58" s="85" t="s">
        <v>1078</v>
      </c>
      <c r="R58" s="142"/>
      <c r="S58" s="83" t="s">
        <v>1150</v>
      </c>
      <c r="T58" s="77">
        <v>-2014</v>
      </c>
      <c r="U58" s="83" t="s">
        <v>1649</v>
      </c>
      <c r="V58" s="84">
        <v>250000</v>
      </c>
      <c r="W58" s="85" t="s">
        <v>1068</v>
      </c>
      <c r="X58" s="142"/>
    </row>
    <row r="59" spans="1:24" ht="15.75">
      <c r="A59" s="83" t="s">
        <v>2086</v>
      </c>
      <c r="B59" s="77">
        <v>-2014</v>
      </c>
      <c r="C59" s="83" t="s">
        <v>1649</v>
      </c>
      <c r="D59" s="84">
        <v>650000</v>
      </c>
      <c r="E59" s="85" t="s">
        <v>921</v>
      </c>
      <c r="F59" s="142"/>
      <c r="G59" s="83" t="s">
        <v>1462</v>
      </c>
      <c r="H59" s="77">
        <v>-2014</v>
      </c>
      <c r="I59" s="83" t="s">
        <v>1649</v>
      </c>
      <c r="J59" s="84">
        <v>250000</v>
      </c>
      <c r="K59" s="85" t="s">
        <v>989</v>
      </c>
      <c r="L59" s="142"/>
      <c r="M59" s="83" t="s">
        <v>1503</v>
      </c>
      <c r="N59" s="77">
        <v>-2014</v>
      </c>
      <c r="O59" s="83" t="s">
        <v>1649</v>
      </c>
      <c r="P59" s="84">
        <v>300000</v>
      </c>
      <c r="Q59" s="85" t="s">
        <v>1078</v>
      </c>
      <c r="R59" s="142"/>
      <c r="S59" s="83" t="s">
        <v>969</v>
      </c>
      <c r="T59" s="77">
        <v>-2014</v>
      </c>
      <c r="U59" s="83" t="s">
        <v>1649</v>
      </c>
      <c r="V59" s="84">
        <v>4200000</v>
      </c>
      <c r="W59" s="85" t="s">
        <v>1078</v>
      </c>
      <c r="X59" s="142"/>
    </row>
    <row r="60" spans="1:24" ht="15.75">
      <c r="A60" s="83" t="s">
        <v>522</v>
      </c>
      <c r="B60" s="77">
        <v>-2015</v>
      </c>
      <c r="C60" s="83" t="s">
        <v>1312</v>
      </c>
      <c r="D60" s="84">
        <v>4000000</v>
      </c>
      <c r="E60" s="85" t="s">
        <v>1078</v>
      </c>
      <c r="F60" s="142"/>
      <c r="G60" s="83" t="s">
        <v>15</v>
      </c>
      <c r="H60" s="77">
        <v>-2014</v>
      </c>
      <c r="I60" s="83" t="s">
        <v>1649</v>
      </c>
      <c r="J60" s="84">
        <v>250000</v>
      </c>
      <c r="K60" s="85" t="s">
        <v>1036</v>
      </c>
      <c r="L60" s="142"/>
      <c r="M60" s="83" t="s">
        <v>2112</v>
      </c>
      <c r="N60" s="77">
        <v>-2014</v>
      </c>
      <c r="O60" s="83" t="s">
        <v>1649</v>
      </c>
      <c r="P60" s="84">
        <v>250000</v>
      </c>
      <c r="Q60" s="85" t="s">
        <v>918</v>
      </c>
      <c r="R60" s="142"/>
      <c r="S60" s="83" t="s">
        <v>2469</v>
      </c>
      <c r="T60" s="77">
        <v>-2013</v>
      </c>
      <c r="U60" s="83" t="s">
        <v>1649</v>
      </c>
      <c r="V60" s="84">
        <v>10750000</v>
      </c>
      <c r="W60" s="85" t="s">
        <v>2456</v>
      </c>
      <c r="X60" s="142"/>
    </row>
    <row r="61" spans="1:24" ht="15.75">
      <c r="A61" s="83" t="s">
        <v>1311</v>
      </c>
      <c r="B61" s="77">
        <v>-2015</v>
      </c>
      <c r="C61" s="83" t="s">
        <v>1312</v>
      </c>
      <c r="D61" s="84">
        <v>6000000</v>
      </c>
      <c r="E61" s="85" t="s">
        <v>1078</v>
      </c>
      <c r="F61" s="142"/>
      <c r="G61" s="83" t="s">
        <v>2692</v>
      </c>
      <c r="H61" s="77">
        <v>-2015</v>
      </c>
      <c r="I61" s="83" t="s">
        <v>1649</v>
      </c>
      <c r="J61" s="84">
        <v>250000</v>
      </c>
      <c r="K61" s="85" t="s">
        <v>1078</v>
      </c>
      <c r="L61" s="142"/>
      <c r="M61" s="83" t="s">
        <v>380</v>
      </c>
      <c r="N61" s="77">
        <v>-2015</v>
      </c>
      <c r="O61" s="83" t="s">
        <v>1649</v>
      </c>
      <c r="P61" s="84">
        <v>2000000</v>
      </c>
      <c r="Q61" s="85" t="s">
        <v>1078</v>
      </c>
      <c r="R61" s="142"/>
      <c r="S61" s="83" t="s">
        <v>546</v>
      </c>
      <c r="T61" s="77">
        <v>-2013</v>
      </c>
      <c r="U61" s="83" t="s">
        <v>1650</v>
      </c>
      <c r="V61" s="84">
        <v>2000000</v>
      </c>
      <c r="W61" s="85" t="s">
        <v>1056</v>
      </c>
      <c r="X61" s="142"/>
    </row>
    <row r="62" spans="1:24" ht="15.75">
      <c r="A62" s="83" t="s">
        <v>384</v>
      </c>
      <c r="B62" s="77">
        <v>-2016</v>
      </c>
      <c r="C62" s="83" t="s">
        <v>646</v>
      </c>
      <c r="D62" s="84">
        <v>250000</v>
      </c>
      <c r="E62" s="85" t="s">
        <v>1249</v>
      </c>
      <c r="F62" s="142"/>
      <c r="G62" s="83" t="s">
        <v>1689</v>
      </c>
      <c r="H62" s="77">
        <v>-2013</v>
      </c>
      <c r="I62" s="83" t="s">
        <v>1650</v>
      </c>
      <c r="J62" s="84">
        <v>6750000</v>
      </c>
      <c r="K62" s="85" t="s">
        <v>2456</v>
      </c>
      <c r="L62" s="142"/>
      <c r="M62" s="83" t="s">
        <v>1358</v>
      </c>
      <c r="N62" s="77">
        <v>-2015</v>
      </c>
      <c r="O62" s="83" t="s">
        <v>1649</v>
      </c>
      <c r="P62" s="84">
        <v>250000</v>
      </c>
      <c r="Q62" s="85" t="s">
        <v>1359</v>
      </c>
      <c r="R62" s="142"/>
      <c r="S62" s="83" t="s">
        <v>1469</v>
      </c>
      <c r="T62" s="77">
        <v>-2014</v>
      </c>
      <c r="U62" s="83" t="s">
        <v>1650</v>
      </c>
      <c r="V62" s="84">
        <v>250000</v>
      </c>
      <c r="W62" s="85" t="s">
        <v>989</v>
      </c>
      <c r="X62" s="142"/>
    </row>
    <row r="63" spans="1:24" ht="15.75">
      <c r="A63" s="83" t="s">
        <v>1253</v>
      </c>
      <c r="B63" s="77">
        <v>-2016</v>
      </c>
      <c r="C63" s="83" t="s">
        <v>646</v>
      </c>
      <c r="D63" s="84">
        <v>250000</v>
      </c>
      <c r="E63" s="85" t="s">
        <v>1249</v>
      </c>
      <c r="F63" s="142"/>
      <c r="G63" s="83" t="s">
        <v>2447</v>
      </c>
      <c r="H63" s="77">
        <v>-2016</v>
      </c>
      <c r="I63" s="83" t="s">
        <v>1650</v>
      </c>
      <c r="J63" s="84">
        <v>250000</v>
      </c>
      <c r="K63" s="85" t="s">
        <v>1523</v>
      </c>
      <c r="L63" s="142"/>
      <c r="M63" s="83" t="s">
        <v>336</v>
      </c>
      <c r="N63" s="77">
        <v>-2013</v>
      </c>
      <c r="O63" s="83" t="s">
        <v>1650</v>
      </c>
      <c r="P63" s="84">
        <v>450000</v>
      </c>
      <c r="Q63" s="85" t="s">
        <v>2456</v>
      </c>
      <c r="R63" s="142"/>
      <c r="S63" s="83" t="s">
        <v>269</v>
      </c>
      <c r="T63" s="77">
        <v>-2015</v>
      </c>
      <c r="U63" s="83" t="s">
        <v>1650</v>
      </c>
      <c r="V63" s="84">
        <v>250000</v>
      </c>
      <c r="W63" s="85" t="s">
        <v>242</v>
      </c>
      <c r="X63" s="142"/>
    </row>
    <row r="64" spans="1:24" ht="15.75">
      <c r="A64" s="83" t="s">
        <v>1252</v>
      </c>
      <c r="B64" s="77">
        <v>-2016</v>
      </c>
      <c r="C64" s="83" t="s">
        <v>646</v>
      </c>
      <c r="D64" s="84">
        <v>250000</v>
      </c>
      <c r="E64" s="85" t="s">
        <v>1249</v>
      </c>
      <c r="F64" s="142"/>
      <c r="G64" s="83" t="s">
        <v>645</v>
      </c>
      <c r="H64" s="77">
        <v>-2014</v>
      </c>
      <c r="I64" s="83" t="s">
        <v>646</v>
      </c>
      <c r="J64" s="84">
        <v>7250000</v>
      </c>
      <c r="K64" s="85" t="s">
        <v>918</v>
      </c>
      <c r="L64" s="142"/>
      <c r="M64" s="83" t="s">
        <v>379</v>
      </c>
      <c r="N64" s="77">
        <v>-2014</v>
      </c>
      <c r="O64" s="83" t="s">
        <v>1650</v>
      </c>
      <c r="P64" s="84">
        <v>7200000</v>
      </c>
      <c r="Q64" s="85" t="s">
        <v>1078</v>
      </c>
      <c r="R64" s="142"/>
      <c r="S64" s="83" t="s">
        <v>144</v>
      </c>
      <c r="T64" s="77">
        <v>-2013</v>
      </c>
      <c r="U64" s="83" t="s">
        <v>1650</v>
      </c>
      <c r="V64" s="84">
        <v>300000</v>
      </c>
      <c r="W64" s="85" t="s">
        <v>918</v>
      </c>
      <c r="X64" s="142"/>
    </row>
    <row r="65" spans="1:24" ht="15.75">
      <c r="A65" s="83" t="s">
        <v>2705</v>
      </c>
      <c r="B65" s="77">
        <v>-2014</v>
      </c>
      <c r="C65" s="83" t="s">
        <v>1652</v>
      </c>
      <c r="D65" s="84">
        <v>300000</v>
      </c>
      <c r="E65" s="85" t="s">
        <v>1078</v>
      </c>
      <c r="F65" s="142"/>
      <c r="G65" s="83" t="s">
        <v>947</v>
      </c>
      <c r="H65" s="77">
        <v>-2014</v>
      </c>
      <c r="I65" s="83" t="s">
        <v>646</v>
      </c>
      <c r="J65" s="84">
        <v>350000</v>
      </c>
      <c r="K65" s="85" t="s">
        <v>918</v>
      </c>
      <c r="L65" s="142"/>
      <c r="M65" s="83" t="s">
        <v>1002</v>
      </c>
      <c r="N65" s="77">
        <v>-2014</v>
      </c>
      <c r="O65" s="83" t="s">
        <v>1651</v>
      </c>
      <c r="P65" s="84">
        <v>250000</v>
      </c>
      <c r="Q65" s="85" t="s">
        <v>1029</v>
      </c>
      <c r="R65" s="142"/>
      <c r="S65" s="83" t="s">
        <v>647</v>
      </c>
      <c r="T65" s="77">
        <v>-2014</v>
      </c>
      <c r="U65" s="83" t="s">
        <v>646</v>
      </c>
      <c r="V65" s="84">
        <v>9750000</v>
      </c>
      <c r="W65" s="85" t="s">
        <v>918</v>
      </c>
      <c r="X65" s="142"/>
    </row>
    <row r="66" spans="1:24" ht="15.75">
      <c r="A66" s="83" t="s">
        <v>1705</v>
      </c>
      <c r="B66" s="77">
        <v>-2013</v>
      </c>
      <c r="C66" s="83" t="s">
        <v>1652</v>
      </c>
      <c r="D66" s="84">
        <v>700000</v>
      </c>
      <c r="E66" s="85" t="s">
        <v>2456</v>
      </c>
      <c r="F66" s="142"/>
      <c r="G66" s="83" t="s">
        <v>1766</v>
      </c>
      <c r="H66" s="77">
        <v>-2015</v>
      </c>
      <c r="I66" s="83" t="s">
        <v>1652</v>
      </c>
      <c r="J66" s="84">
        <v>400000</v>
      </c>
      <c r="K66" s="85" t="s">
        <v>1078</v>
      </c>
      <c r="L66" s="142"/>
      <c r="M66" s="83" t="s">
        <v>1572</v>
      </c>
      <c r="N66" s="77">
        <v>-2013</v>
      </c>
      <c r="O66" s="83" t="s">
        <v>1652</v>
      </c>
      <c r="P66" s="84">
        <v>250000</v>
      </c>
      <c r="Q66" s="85" t="s">
        <v>1426</v>
      </c>
      <c r="R66" s="142"/>
      <c r="S66" s="83" t="s">
        <v>2094</v>
      </c>
      <c r="T66" s="77">
        <v>-2014</v>
      </c>
      <c r="U66" s="83" t="s">
        <v>646</v>
      </c>
      <c r="V66" s="84">
        <v>1000000</v>
      </c>
      <c r="W66" s="85" t="s">
        <v>918</v>
      </c>
      <c r="X66" s="142"/>
    </row>
    <row r="67" spans="1:24" ht="15.75">
      <c r="A67" s="83" t="s">
        <v>1439</v>
      </c>
      <c r="B67" s="77">
        <v>-2013</v>
      </c>
      <c r="C67" s="83" t="s">
        <v>1653</v>
      </c>
      <c r="D67" s="84">
        <v>250000</v>
      </c>
      <c r="E67" s="85" t="s">
        <v>1426</v>
      </c>
      <c r="F67" s="142"/>
      <c r="G67" s="83" t="s">
        <v>1062</v>
      </c>
      <c r="H67" s="77">
        <v>-2016</v>
      </c>
      <c r="I67" s="83" t="s">
        <v>1652</v>
      </c>
      <c r="J67" s="84">
        <v>250000</v>
      </c>
      <c r="K67" s="85" t="s">
        <v>1069</v>
      </c>
      <c r="L67" s="142"/>
      <c r="M67" s="83" t="s">
        <v>1488</v>
      </c>
      <c r="N67" s="77">
        <v>-2013</v>
      </c>
      <c r="O67" s="83" t="s">
        <v>1653</v>
      </c>
      <c r="P67" s="84">
        <v>600000</v>
      </c>
      <c r="Q67" s="85" t="s">
        <v>2456</v>
      </c>
      <c r="R67" s="142"/>
      <c r="S67" s="83" t="s">
        <v>2468</v>
      </c>
      <c r="T67" s="77">
        <v>-2013</v>
      </c>
      <c r="U67" s="83" t="s">
        <v>1652</v>
      </c>
      <c r="V67" s="84">
        <v>9250000</v>
      </c>
      <c r="W67" s="85" t="s">
        <v>2456</v>
      </c>
      <c r="X67" s="142"/>
    </row>
    <row r="68" spans="1:24" ht="15.75">
      <c r="A68" s="83" t="s">
        <v>547</v>
      </c>
      <c r="B68" s="77">
        <v>-2013</v>
      </c>
      <c r="C68" s="83" t="s">
        <v>1653</v>
      </c>
      <c r="D68" s="84">
        <v>350000</v>
      </c>
      <c r="E68" s="85" t="s">
        <v>2456</v>
      </c>
      <c r="F68" s="142"/>
      <c r="G68" s="83" t="s">
        <v>997</v>
      </c>
      <c r="H68" s="77">
        <v>-2014</v>
      </c>
      <c r="I68" s="83" t="s">
        <v>1653</v>
      </c>
      <c r="J68" s="84">
        <v>250000</v>
      </c>
      <c r="K68" s="85" t="s">
        <v>989</v>
      </c>
      <c r="L68" s="142"/>
      <c r="M68" s="83" t="s">
        <v>2107</v>
      </c>
      <c r="N68" s="77">
        <v>-2013</v>
      </c>
      <c r="O68" s="83" t="s">
        <v>1653</v>
      </c>
      <c r="P68" s="84">
        <v>300000</v>
      </c>
      <c r="Q68" s="85" t="s">
        <v>918</v>
      </c>
      <c r="R68" s="142"/>
      <c r="S68" s="83" t="s">
        <v>948</v>
      </c>
      <c r="T68" s="77">
        <v>-2015</v>
      </c>
      <c r="U68" s="83" t="s">
        <v>1652</v>
      </c>
      <c r="V68" s="84">
        <v>8400000</v>
      </c>
      <c r="W68" s="85" t="s">
        <v>1078</v>
      </c>
      <c r="X68" s="142"/>
    </row>
    <row r="69" spans="1:24" ht="15.75">
      <c r="A69" s="83" t="s">
        <v>377</v>
      </c>
      <c r="B69" s="77">
        <v>-2015</v>
      </c>
      <c r="C69" s="83" t="s">
        <v>1653</v>
      </c>
      <c r="D69" s="84">
        <v>3000000</v>
      </c>
      <c r="E69" s="85" t="s">
        <v>1078</v>
      </c>
      <c r="F69" s="142"/>
      <c r="G69" s="83" t="s">
        <v>11</v>
      </c>
      <c r="H69" s="77">
        <v>-2013</v>
      </c>
      <c r="I69" s="83" t="s">
        <v>1653</v>
      </c>
      <c r="J69" s="84">
        <v>2750000</v>
      </c>
      <c r="K69" s="85" t="s">
        <v>2456</v>
      </c>
      <c r="L69" s="142"/>
      <c r="M69" s="83" t="s">
        <v>2713</v>
      </c>
      <c r="N69" s="77">
        <v>-2015</v>
      </c>
      <c r="O69" s="83" t="s">
        <v>1653</v>
      </c>
      <c r="P69" s="84">
        <v>250000</v>
      </c>
      <c r="Q69" s="85" t="s">
        <v>1078</v>
      </c>
      <c r="R69" s="142"/>
      <c r="S69" s="83" t="s">
        <v>1492</v>
      </c>
      <c r="T69" s="77">
        <v>-2013</v>
      </c>
      <c r="U69" s="83" t="s">
        <v>1653</v>
      </c>
      <c r="V69" s="84">
        <v>3000000</v>
      </c>
      <c r="W69" s="85" t="s">
        <v>2456</v>
      </c>
      <c r="X69" s="142"/>
    </row>
    <row r="70" spans="1:24" ht="15.75">
      <c r="A70" s="83" t="s">
        <v>1308</v>
      </c>
      <c r="B70" s="77">
        <v>-2015</v>
      </c>
      <c r="C70" s="83" t="s">
        <v>1653</v>
      </c>
      <c r="D70" s="84">
        <v>1500000</v>
      </c>
      <c r="E70" s="85" t="s">
        <v>1078</v>
      </c>
      <c r="F70" s="142"/>
      <c r="G70" s="83" t="s">
        <v>36</v>
      </c>
      <c r="H70" s="77">
        <v>-2014</v>
      </c>
      <c r="I70" s="83" t="s">
        <v>1666</v>
      </c>
      <c r="J70" s="84">
        <v>300000</v>
      </c>
      <c r="K70" s="85" t="s">
        <v>1078</v>
      </c>
      <c r="L70" s="142"/>
      <c r="M70" s="83" t="s">
        <v>1487</v>
      </c>
      <c r="N70" s="77">
        <v>-2013</v>
      </c>
      <c r="O70" s="83" t="s">
        <v>1666</v>
      </c>
      <c r="P70" s="84">
        <v>250000</v>
      </c>
      <c r="Q70" s="85" t="s">
        <v>2456</v>
      </c>
      <c r="R70" s="142"/>
      <c r="S70" s="83" t="s">
        <v>1509</v>
      </c>
      <c r="T70" s="77">
        <v>-2016</v>
      </c>
      <c r="U70" s="83" t="s">
        <v>1653</v>
      </c>
      <c r="V70" s="84">
        <v>250000</v>
      </c>
      <c r="W70" s="85" t="s">
        <v>1242</v>
      </c>
      <c r="X70" s="142"/>
    </row>
    <row r="71" spans="1:24" ht="15.75">
      <c r="A71" s="83" t="s">
        <v>2457</v>
      </c>
      <c r="B71" s="77">
        <v>-2013</v>
      </c>
      <c r="C71" s="83" t="s">
        <v>37</v>
      </c>
      <c r="D71" s="84">
        <v>2750000</v>
      </c>
      <c r="E71" s="85" t="s">
        <v>2456</v>
      </c>
      <c r="F71" s="142"/>
      <c r="G71" s="83" t="s">
        <v>972</v>
      </c>
      <c r="H71" s="77">
        <v>-2014</v>
      </c>
      <c r="I71" s="83" t="s">
        <v>1654</v>
      </c>
      <c r="J71" s="84">
        <v>300000</v>
      </c>
      <c r="K71" s="85" t="s">
        <v>1078</v>
      </c>
      <c r="L71" s="142"/>
      <c r="M71" s="83" t="s">
        <v>1700</v>
      </c>
      <c r="N71" s="77">
        <v>-2014</v>
      </c>
      <c r="O71" s="83" t="s">
        <v>1654</v>
      </c>
      <c r="P71" s="84">
        <v>250000</v>
      </c>
      <c r="Q71" s="85" t="s">
        <v>918</v>
      </c>
      <c r="R71" s="142"/>
      <c r="S71" s="83" t="s">
        <v>2092</v>
      </c>
      <c r="T71" s="77">
        <v>-2013</v>
      </c>
      <c r="U71" s="83" t="s">
        <v>1654</v>
      </c>
      <c r="V71" s="84">
        <v>300000</v>
      </c>
      <c r="W71" s="85" t="s">
        <v>918</v>
      </c>
      <c r="X71" s="142"/>
    </row>
    <row r="72" spans="1:24" ht="15.75">
      <c r="A72" s="83" t="s">
        <v>49</v>
      </c>
      <c r="B72" s="77">
        <v>-2015</v>
      </c>
      <c r="C72" s="83" t="s">
        <v>1654</v>
      </c>
      <c r="D72" s="84">
        <v>4250000</v>
      </c>
      <c r="E72" s="85" t="s">
        <v>1078</v>
      </c>
      <c r="F72" s="142"/>
      <c r="G72" s="83" t="s">
        <v>370</v>
      </c>
      <c r="H72" s="77">
        <v>-2014</v>
      </c>
      <c r="I72" s="83" t="s">
        <v>1654</v>
      </c>
      <c r="J72" s="84">
        <v>5700000</v>
      </c>
      <c r="K72" s="85" t="s">
        <v>1078</v>
      </c>
      <c r="L72" s="142"/>
      <c r="M72" s="83" t="s">
        <v>321</v>
      </c>
      <c r="N72" s="77">
        <v>-2013</v>
      </c>
      <c r="O72" s="83" t="s">
        <v>1654</v>
      </c>
      <c r="P72" s="84">
        <v>1000000</v>
      </c>
      <c r="Q72" s="85" t="s">
        <v>2456</v>
      </c>
      <c r="R72" s="142"/>
      <c r="S72" s="83" t="s">
        <v>2091</v>
      </c>
      <c r="T72" s="77">
        <v>-2014</v>
      </c>
      <c r="U72" s="83" t="s">
        <v>1654</v>
      </c>
      <c r="V72" s="84">
        <v>1750000</v>
      </c>
      <c r="W72" s="85" t="s">
        <v>918</v>
      </c>
      <c r="X72" s="142"/>
    </row>
    <row r="73" spans="1:24" ht="15.75">
      <c r="A73" s="83" t="s">
        <v>1742</v>
      </c>
      <c r="B73" s="77">
        <v>-2015</v>
      </c>
      <c r="C73" s="83" t="s">
        <v>1654</v>
      </c>
      <c r="D73" s="84">
        <v>350000</v>
      </c>
      <c r="E73" s="85" t="s">
        <v>1078</v>
      </c>
      <c r="F73" s="142"/>
      <c r="G73" s="83" t="s">
        <v>1429</v>
      </c>
      <c r="H73" s="77">
        <v>-2013</v>
      </c>
      <c r="I73" s="83" t="s">
        <v>1654</v>
      </c>
      <c r="J73" s="84">
        <v>250000</v>
      </c>
      <c r="K73" s="85" t="s">
        <v>1426</v>
      </c>
      <c r="L73" s="142"/>
      <c r="M73" s="83" t="s">
        <v>1520</v>
      </c>
      <c r="N73" s="77">
        <v>-2016</v>
      </c>
      <c r="O73" s="83" t="s">
        <v>1654</v>
      </c>
      <c r="P73" s="84">
        <v>250000</v>
      </c>
      <c r="Q73" s="85" t="s">
        <v>1242</v>
      </c>
      <c r="R73" s="142"/>
      <c r="S73" s="83" t="s">
        <v>952</v>
      </c>
      <c r="T73" s="77">
        <v>-2014</v>
      </c>
      <c r="U73" s="83" t="s">
        <v>1654</v>
      </c>
      <c r="V73" s="84">
        <v>2250000</v>
      </c>
      <c r="W73" s="85" t="s">
        <v>918</v>
      </c>
      <c r="X73" s="142"/>
    </row>
    <row r="74" spans="1:24" ht="15.75">
      <c r="A74" s="83" t="s">
        <v>1305</v>
      </c>
      <c r="B74" s="77">
        <v>-2015</v>
      </c>
      <c r="C74" s="83" t="s">
        <v>1654</v>
      </c>
      <c r="D74" s="84">
        <v>450000</v>
      </c>
      <c r="E74" s="85" t="s">
        <v>1078</v>
      </c>
      <c r="F74" s="142"/>
      <c r="G74" s="83" t="s">
        <v>2446</v>
      </c>
      <c r="H74" s="77">
        <v>-2016</v>
      </c>
      <c r="I74" s="83" t="s">
        <v>1654</v>
      </c>
      <c r="J74" s="84">
        <v>250000</v>
      </c>
      <c r="K74" s="85" t="s">
        <v>1523</v>
      </c>
      <c r="L74" s="142"/>
      <c r="M74" s="83" t="s">
        <v>273</v>
      </c>
      <c r="N74" s="77">
        <v>-2015</v>
      </c>
      <c r="O74" s="83" t="s">
        <v>1654</v>
      </c>
      <c r="P74" s="84">
        <v>250000</v>
      </c>
      <c r="Q74" s="85" t="s">
        <v>242</v>
      </c>
      <c r="R74" s="142"/>
      <c r="S74" s="83" t="s">
        <v>991</v>
      </c>
      <c r="T74" s="77">
        <v>-2014</v>
      </c>
      <c r="U74" s="83" t="s">
        <v>1654</v>
      </c>
      <c r="V74" s="84">
        <v>250000</v>
      </c>
      <c r="W74" s="85" t="s">
        <v>1592</v>
      </c>
      <c r="X74" s="142"/>
    </row>
    <row r="75" spans="1:24" ht="15.75">
      <c r="A75" s="83" t="s">
        <v>648</v>
      </c>
      <c r="B75" s="77">
        <v>-2014</v>
      </c>
      <c r="C75" s="83" t="s">
        <v>1654</v>
      </c>
      <c r="D75" s="84">
        <v>4800000</v>
      </c>
      <c r="E75" s="85" t="s">
        <v>918</v>
      </c>
      <c r="F75" s="142"/>
      <c r="G75" s="83" t="s">
        <v>998</v>
      </c>
      <c r="H75" s="77">
        <v>-2014</v>
      </c>
      <c r="I75" s="83" t="s">
        <v>1654</v>
      </c>
      <c r="J75" s="84">
        <v>250000</v>
      </c>
      <c r="K75" s="85" t="s">
        <v>989</v>
      </c>
      <c r="L75" s="142"/>
      <c r="M75" s="83" t="s">
        <v>2106</v>
      </c>
      <c r="N75" s="77">
        <v>-2013</v>
      </c>
      <c r="O75" s="83" t="s">
        <v>1654</v>
      </c>
      <c r="P75" s="84">
        <v>780000</v>
      </c>
      <c r="Q75" s="85" t="s">
        <v>918</v>
      </c>
      <c r="R75" s="142"/>
      <c r="S75" s="83" t="s">
        <v>1014</v>
      </c>
      <c r="T75" s="77">
        <v>-2014</v>
      </c>
      <c r="U75" s="83" t="s">
        <v>1654</v>
      </c>
      <c r="V75" s="84">
        <v>250000</v>
      </c>
      <c r="W75" s="85" t="s">
        <v>989</v>
      </c>
      <c r="X75" s="142"/>
    </row>
    <row r="76" spans="1:24" ht="15.75">
      <c r="A76" s="83" t="s">
        <v>971</v>
      </c>
      <c r="B76" s="77">
        <v>-2015</v>
      </c>
      <c r="C76" s="83" t="s">
        <v>1654</v>
      </c>
      <c r="D76" s="84">
        <v>3500000</v>
      </c>
      <c r="E76" s="85" t="s">
        <v>1078</v>
      </c>
      <c r="F76" s="142"/>
      <c r="G76" s="83" t="s">
        <v>1432</v>
      </c>
      <c r="H76" s="77">
        <v>-2013</v>
      </c>
      <c r="I76" s="83" t="s">
        <v>1654</v>
      </c>
      <c r="J76" s="84">
        <v>250000</v>
      </c>
      <c r="K76" s="85" t="s">
        <v>2076</v>
      </c>
      <c r="L76" s="142"/>
      <c r="M76" s="83" t="s">
        <v>1498</v>
      </c>
      <c r="N76" s="77">
        <v>-2013</v>
      </c>
      <c r="O76" s="83" t="s">
        <v>1654</v>
      </c>
      <c r="P76" s="84">
        <v>1000000</v>
      </c>
      <c r="Q76" s="85" t="s">
        <v>2456</v>
      </c>
      <c r="R76" s="142"/>
      <c r="S76" s="83" t="s">
        <v>1309</v>
      </c>
      <c r="T76" s="77">
        <v>-2015</v>
      </c>
      <c r="U76" s="83" t="s">
        <v>1654</v>
      </c>
      <c r="V76" s="84">
        <v>14750000</v>
      </c>
      <c r="W76" s="85" t="s">
        <v>1078</v>
      </c>
      <c r="X76" s="142"/>
    </row>
    <row r="77" spans="1:24" ht="15.75">
      <c r="A77" s="83" t="s">
        <v>2040</v>
      </c>
      <c r="B77" s="77">
        <v>-2013</v>
      </c>
      <c r="C77" s="83" t="s">
        <v>1654</v>
      </c>
      <c r="D77" s="84">
        <v>6250000</v>
      </c>
      <c r="E77" s="85" t="s">
        <v>2456</v>
      </c>
      <c r="F77" s="142"/>
      <c r="G77" s="83" t="s">
        <v>35</v>
      </c>
      <c r="H77" s="77">
        <v>-2015</v>
      </c>
      <c r="I77" s="83" t="s">
        <v>1654</v>
      </c>
      <c r="J77" s="84">
        <v>4600000</v>
      </c>
      <c r="K77" s="85" t="s">
        <v>1078</v>
      </c>
      <c r="L77" s="142"/>
      <c r="M77" s="83" t="s">
        <v>1499</v>
      </c>
      <c r="N77" s="77">
        <v>-2013</v>
      </c>
      <c r="O77" s="83" t="s">
        <v>1654</v>
      </c>
      <c r="P77" s="84">
        <v>2500000</v>
      </c>
      <c r="Q77" s="85" t="s">
        <v>2456</v>
      </c>
      <c r="R77" s="142"/>
      <c r="S77" s="83" t="s">
        <v>2022</v>
      </c>
      <c r="T77" s="77">
        <v>-2014</v>
      </c>
      <c r="U77" s="83" t="s">
        <v>1654</v>
      </c>
      <c r="V77" s="84">
        <v>420000</v>
      </c>
      <c r="W77" s="85" t="s">
        <v>1078</v>
      </c>
      <c r="X77" s="142"/>
    </row>
    <row r="78" spans="1:24" ht="15.75">
      <c r="A78" s="83" t="s">
        <v>2706</v>
      </c>
      <c r="B78" s="77">
        <v>-2014</v>
      </c>
      <c r="C78" s="83" t="s">
        <v>1655</v>
      </c>
      <c r="D78" s="84">
        <v>2400000</v>
      </c>
      <c r="E78" s="85" t="s">
        <v>1078</v>
      </c>
      <c r="F78" s="142"/>
      <c r="G78" s="83" t="s">
        <v>2694</v>
      </c>
      <c r="H78" s="77">
        <v>-2015</v>
      </c>
      <c r="I78" s="83" t="s">
        <v>1655</v>
      </c>
      <c r="J78" s="84">
        <v>350000</v>
      </c>
      <c r="K78" s="85" t="s">
        <v>1078</v>
      </c>
      <c r="L78" s="142"/>
      <c r="M78" s="83" t="s">
        <v>1360</v>
      </c>
      <c r="N78" s="77">
        <v>-2015</v>
      </c>
      <c r="O78" s="83" t="s">
        <v>1654</v>
      </c>
      <c r="P78" s="84">
        <v>250000</v>
      </c>
      <c r="Q78" s="85" t="s">
        <v>1359</v>
      </c>
      <c r="R78" s="142"/>
      <c r="S78" s="83" t="s">
        <v>1706</v>
      </c>
      <c r="T78" s="77">
        <v>-2014</v>
      </c>
      <c r="U78" s="83" t="s">
        <v>1654</v>
      </c>
      <c r="V78" s="84">
        <v>9000000</v>
      </c>
      <c r="W78" s="85" t="s">
        <v>918</v>
      </c>
      <c r="X78" s="142"/>
    </row>
    <row r="79" spans="1:24" ht="15.75">
      <c r="A79" s="83" t="s">
        <v>1681</v>
      </c>
      <c r="B79" s="77">
        <v>-2015</v>
      </c>
      <c r="C79" s="83" t="s">
        <v>1655</v>
      </c>
      <c r="D79" s="84">
        <v>750000</v>
      </c>
      <c r="E79" s="85" t="s">
        <v>1078</v>
      </c>
      <c r="F79" s="142"/>
      <c r="G79" s="83" t="s">
        <v>1879</v>
      </c>
      <c r="H79" s="77">
        <v>-2015</v>
      </c>
      <c r="I79" s="83" t="s">
        <v>1655</v>
      </c>
      <c r="J79" s="84">
        <v>2250000</v>
      </c>
      <c r="K79" s="85" t="s">
        <v>1078</v>
      </c>
      <c r="L79" s="142"/>
      <c r="M79" s="83" t="s">
        <v>940</v>
      </c>
      <c r="N79" s="77">
        <v>-2013</v>
      </c>
      <c r="O79" s="83" t="s">
        <v>1655</v>
      </c>
      <c r="P79" s="84">
        <v>250000</v>
      </c>
      <c r="Q79" s="85" t="s">
        <v>2456</v>
      </c>
      <c r="R79" s="142"/>
      <c r="S79" s="83" t="s">
        <v>2154</v>
      </c>
      <c r="T79" s="77">
        <v>-2014</v>
      </c>
      <c r="U79" s="83" t="s">
        <v>1655</v>
      </c>
      <c r="V79" s="84">
        <v>2000000</v>
      </c>
      <c r="W79" s="85" t="s">
        <v>918</v>
      </c>
      <c r="X79" s="142"/>
    </row>
    <row r="80" spans="1:24" ht="15.75">
      <c r="A80" s="83" t="s">
        <v>2458</v>
      </c>
      <c r="B80" s="77">
        <v>-2013</v>
      </c>
      <c r="C80" s="83" t="s">
        <v>1655</v>
      </c>
      <c r="D80" s="84">
        <v>8775000</v>
      </c>
      <c r="E80" s="85" t="s">
        <v>2456</v>
      </c>
      <c r="F80" s="142"/>
      <c r="G80" s="83" t="s">
        <v>999</v>
      </c>
      <c r="H80" s="77">
        <v>-2014</v>
      </c>
      <c r="I80" s="83" t="s">
        <v>1655</v>
      </c>
      <c r="J80" s="84">
        <v>250000</v>
      </c>
      <c r="K80" s="85" t="s">
        <v>989</v>
      </c>
      <c r="L80" s="142"/>
      <c r="M80" s="83" t="s">
        <v>274</v>
      </c>
      <c r="N80" s="77">
        <v>-2015</v>
      </c>
      <c r="O80" s="83" t="s">
        <v>1655</v>
      </c>
      <c r="P80" s="84">
        <v>250000</v>
      </c>
      <c r="Q80" s="85" t="s">
        <v>242</v>
      </c>
      <c r="R80" s="142"/>
      <c r="S80" s="83" t="s">
        <v>267</v>
      </c>
      <c r="T80" s="77">
        <v>-2015</v>
      </c>
      <c r="U80" s="83" t="s">
        <v>1655</v>
      </c>
      <c r="V80" s="84">
        <v>250000</v>
      </c>
      <c r="W80" s="85" t="s">
        <v>242</v>
      </c>
      <c r="X80" s="142"/>
    </row>
    <row r="81" spans="1:24" ht="15.75">
      <c r="A81" s="83" t="s">
        <v>1250</v>
      </c>
      <c r="B81" s="77">
        <v>-2016</v>
      </c>
      <c r="C81" s="83" t="s">
        <v>1655</v>
      </c>
      <c r="D81" s="84">
        <v>250000</v>
      </c>
      <c r="E81" s="85" t="s">
        <v>1249</v>
      </c>
      <c r="F81" s="142"/>
      <c r="G81" s="83" t="s">
        <v>375</v>
      </c>
      <c r="H81" s="77">
        <v>-2015</v>
      </c>
      <c r="I81" s="83" t="s">
        <v>1655</v>
      </c>
      <c r="J81" s="84">
        <v>10000000</v>
      </c>
      <c r="K81" s="85" t="s">
        <v>1078</v>
      </c>
      <c r="L81" s="142"/>
      <c r="M81" s="83" t="s">
        <v>1478</v>
      </c>
      <c r="N81" s="77">
        <v>-2015</v>
      </c>
      <c r="O81" s="83" t="s">
        <v>1655</v>
      </c>
      <c r="P81" s="84">
        <v>250000</v>
      </c>
      <c r="Q81" s="85" t="s">
        <v>1357</v>
      </c>
      <c r="R81" s="142"/>
      <c r="S81" s="83" t="s">
        <v>268</v>
      </c>
      <c r="T81" s="77">
        <v>-2015</v>
      </c>
      <c r="U81" s="83" t="s">
        <v>1655</v>
      </c>
      <c r="V81" s="84">
        <v>250000</v>
      </c>
      <c r="W81" s="85" t="s">
        <v>242</v>
      </c>
      <c r="X81" s="142"/>
    </row>
    <row r="82" spans="1:24" ht="15.75">
      <c r="A82" s="83" t="s">
        <v>263</v>
      </c>
      <c r="B82" s="77">
        <v>-2015</v>
      </c>
      <c r="C82" s="83" t="s">
        <v>1655</v>
      </c>
      <c r="D82" s="84">
        <v>250000</v>
      </c>
      <c r="E82" s="85" t="s">
        <v>989</v>
      </c>
      <c r="F82" s="142"/>
      <c r="G82" s="83" t="s">
        <v>249</v>
      </c>
      <c r="H82" s="77">
        <v>-2015</v>
      </c>
      <c r="I82" s="83" t="s">
        <v>1655</v>
      </c>
      <c r="J82" s="84">
        <v>250000</v>
      </c>
      <c r="K82" s="85" t="s">
        <v>242</v>
      </c>
      <c r="L82" s="142"/>
      <c r="M82" s="83" t="s">
        <v>924</v>
      </c>
      <c r="N82" s="77">
        <v>-2014</v>
      </c>
      <c r="O82" s="83" t="s">
        <v>1655</v>
      </c>
      <c r="P82" s="84">
        <v>10800000</v>
      </c>
      <c r="Q82" s="85" t="s">
        <v>918</v>
      </c>
      <c r="R82" s="142"/>
      <c r="S82" s="83" t="s">
        <v>1453</v>
      </c>
      <c r="T82" s="77">
        <v>-2013</v>
      </c>
      <c r="U82" s="83" t="s">
        <v>1655</v>
      </c>
      <c r="V82" s="84">
        <v>250000</v>
      </c>
      <c r="W82" s="85" t="s">
        <v>1426</v>
      </c>
      <c r="X82" s="142"/>
    </row>
    <row r="83" spans="1:24" ht="15.75">
      <c r="A83" s="83" t="s">
        <v>1251</v>
      </c>
      <c r="B83" s="77">
        <v>-2016</v>
      </c>
      <c r="C83" s="83" t="s">
        <v>1655</v>
      </c>
      <c r="D83" s="84">
        <v>250000</v>
      </c>
      <c r="E83" s="85" t="s">
        <v>1249</v>
      </c>
      <c r="F83" s="142"/>
      <c r="G83" s="83" t="s">
        <v>1497</v>
      </c>
      <c r="H83" s="77">
        <v>-2015</v>
      </c>
      <c r="I83" s="83" t="s">
        <v>1655</v>
      </c>
      <c r="J83" s="84">
        <v>1350000</v>
      </c>
      <c r="K83" s="85" t="s">
        <v>1078</v>
      </c>
      <c r="L83" s="142"/>
      <c r="M83" s="83" t="s">
        <v>1787</v>
      </c>
      <c r="N83" s="77">
        <v>-2014</v>
      </c>
      <c r="O83" s="83" t="s">
        <v>1655</v>
      </c>
      <c r="P83" s="84">
        <v>8250000</v>
      </c>
      <c r="Q83" s="85" t="s">
        <v>918</v>
      </c>
      <c r="R83" s="142"/>
      <c r="S83" s="83" t="s">
        <v>1400</v>
      </c>
      <c r="T83" s="77">
        <v>-2013</v>
      </c>
      <c r="U83" s="83" t="s">
        <v>1655</v>
      </c>
      <c r="V83" s="84">
        <v>300000</v>
      </c>
      <c r="W83" s="85" t="s">
        <v>918</v>
      </c>
      <c r="X83" s="142"/>
    </row>
    <row r="84" spans="1:24" ht="15.75">
      <c r="A84" s="83" t="s">
        <v>1438</v>
      </c>
      <c r="B84" s="77">
        <v>-2013</v>
      </c>
      <c r="C84" s="83" t="s">
        <v>1655</v>
      </c>
      <c r="D84" s="84">
        <v>250000</v>
      </c>
      <c r="E84" s="85" t="s">
        <v>1426</v>
      </c>
      <c r="F84" s="142"/>
      <c r="G84" s="83" t="s">
        <v>967</v>
      </c>
      <c r="H84" s="77">
        <v>-2015</v>
      </c>
      <c r="I84" s="83" t="s">
        <v>1655</v>
      </c>
      <c r="J84" s="84">
        <v>3500000</v>
      </c>
      <c r="K84" s="85" t="s">
        <v>1078</v>
      </c>
      <c r="L84" s="142"/>
      <c r="M84" s="83" t="s">
        <v>303</v>
      </c>
      <c r="N84" s="77">
        <v>-2014</v>
      </c>
      <c r="O84" s="83" t="s">
        <v>1655</v>
      </c>
      <c r="P84" s="84">
        <v>11250000</v>
      </c>
      <c r="Q84" s="85" t="s">
        <v>918</v>
      </c>
      <c r="R84" s="142"/>
      <c r="S84" s="83" t="s">
        <v>2090</v>
      </c>
      <c r="T84" s="77">
        <v>-2014</v>
      </c>
      <c r="U84" s="83" t="s">
        <v>1655</v>
      </c>
      <c r="V84" s="84">
        <v>1250000</v>
      </c>
      <c r="W84" s="85" t="s">
        <v>918</v>
      </c>
      <c r="X84" s="142"/>
    </row>
    <row r="85" spans="1:24" ht="15.75">
      <c r="A85" s="83" t="s">
        <v>262</v>
      </c>
      <c r="B85" s="77">
        <v>-2015</v>
      </c>
      <c r="C85" s="83" t="s">
        <v>1655</v>
      </c>
      <c r="D85" s="84">
        <v>250000</v>
      </c>
      <c r="E85" s="85" t="s">
        <v>989</v>
      </c>
      <c r="F85" s="142"/>
      <c r="G85" s="83" t="s">
        <v>56</v>
      </c>
      <c r="H85" s="77">
        <v>-2015</v>
      </c>
      <c r="I85" s="83" t="s">
        <v>1655</v>
      </c>
      <c r="J85" s="84">
        <v>14500000</v>
      </c>
      <c r="K85" s="85" t="s">
        <v>1078</v>
      </c>
      <c r="L85" s="142"/>
      <c r="M85" s="83" t="s">
        <v>2714</v>
      </c>
      <c r="N85" s="77">
        <v>-2015</v>
      </c>
      <c r="O85" s="83" t="s">
        <v>1655</v>
      </c>
      <c r="P85" s="84">
        <v>250000</v>
      </c>
      <c r="Q85" s="85" t="s">
        <v>1078</v>
      </c>
      <c r="R85" s="142"/>
      <c r="S85" s="83" t="s">
        <v>538</v>
      </c>
      <c r="T85" s="77">
        <v>-2013</v>
      </c>
      <c r="U85" s="83" t="s">
        <v>1655</v>
      </c>
      <c r="V85" s="84">
        <v>250000</v>
      </c>
      <c r="W85" s="85" t="s">
        <v>1591</v>
      </c>
      <c r="X85" s="142"/>
    </row>
    <row r="86" spans="1:24" ht="15.75">
      <c r="A86" s="83" t="s">
        <v>1457</v>
      </c>
      <c r="B86" s="77">
        <v>-2014</v>
      </c>
      <c r="C86" s="83" t="s">
        <v>1655</v>
      </c>
      <c r="D86" s="84">
        <v>250000</v>
      </c>
      <c r="E86" s="85" t="s">
        <v>989</v>
      </c>
      <c r="F86" s="142"/>
      <c r="G86" s="83" t="s">
        <v>1370</v>
      </c>
      <c r="H86" s="77">
        <v>-2013</v>
      </c>
      <c r="I86" s="83" t="s">
        <v>1655</v>
      </c>
      <c r="J86" s="84">
        <v>9250000</v>
      </c>
      <c r="K86" s="85" t="s">
        <v>2456</v>
      </c>
      <c r="L86" s="142"/>
      <c r="M86" s="83" t="s">
        <v>1573</v>
      </c>
      <c r="N86" s="77">
        <v>-2013</v>
      </c>
      <c r="O86" s="83" t="s">
        <v>1655</v>
      </c>
      <c r="P86" s="84">
        <v>250000</v>
      </c>
      <c r="Q86" s="85" t="s">
        <v>1426</v>
      </c>
      <c r="R86" s="142"/>
      <c r="S86" s="83" t="s">
        <v>517</v>
      </c>
      <c r="T86" s="77">
        <v>-2015</v>
      </c>
      <c r="U86" s="83" t="s">
        <v>1656</v>
      </c>
      <c r="V86" s="84">
        <v>1750000</v>
      </c>
      <c r="W86" s="85" t="s">
        <v>1078</v>
      </c>
      <c r="X86" s="142"/>
    </row>
    <row r="87" spans="1:24" ht="15.75">
      <c r="A87" s="83" t="s">
        <v>394</v>
      </c>
      <c r="B87" s="77">
        <v>-2013</v>
      </c>
      <c r="C87" s="83" t="s">
        <v>1655</v>
      </c>
      <c r="D87" s="84">
        <v>3250000</v>
      </c>
      <c r="E87" s="85" t="s">
        <v>2456</v>
      </c>
      <c r="F87" s="142"/>
      <c r="G87" s="83" t="s">
        <v>1054</v>
      </c>
      <c r="H87" s="77">
        <v>-2016</v>
      </c>
      <c r="I87" s="83" t="s">
        <v>1655</v>
      </c>
      <c r="J87" s="84">
        <v>250000</v>
      </c>
      <c r="K87" s="85" t="s">
        <v>1523</v>
      </c>
      <c r="L87" s="142"/>
      <c r="M87" s="83" t="s">
        <v>1025</v>
      </c>
      <c r="N87" s="77">
        <v>-2014</v>
      </c>
      <c r="O87" s="83" t="s">
        <v>1655</v>
      </c>
      <c r="P87" s="84">
        <v>250000</v>
      </c>
      <c r="Q87" s="85" t="s">
        <v>989</v>
      </c>
      <c r="R87" s="142"/>
      <c r="S87" s="83" t="s">
        <v>1248</v>
      </c>
      <c r="T87" s="77">
        <v>-2013</v>
      </c>
      <c r="U87" s="83" t="s">
        <v>1656</v>
      </c>
      <c r="V87" s="84">
        <v>300000</v>
      </c>
      <c r="W87" s="85" t="s">
        <v>918</v>
      </c>
      <c r="X87" s="142"/>
    </row>
    <row r="88" spans="1:24" ht="15.75">
      <c r="A88" s="83" t="s">
        <v>2083</v>
      </c>
      <c r="B88" s="77">
        <v>-2014</v>
      </c>
      <c r="C88" s="83" t="s">
        <v>1655</v>
      </c>
      <c r="D88" s="84">
        <v>1000000</v>
      </c>
      <c r="E88" s="85" t="s">
        <v>918</v>
      </c>
      <c r="F88" s="142"/>
      <c r="G88" s="83" t="s">
        <v>2693</v>
      </c>
      <c r="H88" s="77">
        <v>-2015</v>
      </c>
      <c r="I88" s="83" t="s">
        <v>1655</v>
      </c>
      <c r="J88" s="84">
        <v>250000</v>
      </c>
      <c r="K88" s="85" t="s">
        <v>1078</v>
      </c>
      <c r="L88" s="142"/>
      <c r="M88" s="83" t="s">
        <v>345</v>
      </c>
      <c r="N88" s="77">
        <v>-2013</v>
      </c>
      <c r="O88" s="83" t="s">
        <v>1655</v>
      </c>
      <c r="P88" s="84">
        <v>250000</v>
      </c>
      <c r="Q88" s="85" t="s">
        <v>2456</v>
      </c>
      <c r="R88" s="142"/>
      <c r="S88" s="83" t="s">
        <v>1015</v>
      </c>
      <c r="T88" s="77">
        <v>-2014</v>
      </c>
      <c r="U88" s="83" t="s">
        <v>1656</v>
      </c>
      <c r="V88" s="84">
        <v>250000</v>
      </c>
      <c r="W88" s="85" t="s">
        <v>989</v>
      </c>
      <c r="X88" s="142"/>
    </row>
    <row r="89" spans="1:24" ht="15.75">
      <c r="A89" s="83" t="s">
        <v>1302</v>
      </c>
      <c r="B89" s="77">
        <v>-2016</v>
      </c>
      <c r="C89" s="83" t="s">
        <v>1655</v>
      </c>
      <c r="D89" s="84">
        <v>250000</v>
      </c>
      <c r="E89" s="85" t="s">
        <v>1301</v>
      </c>
      <c r="F89" s="142"/>
      <c r="G89" s="83" t="s">
        <v>2444</v>
      </c>
      <c r="H89" s="77">
        <v>-2016</v>
      </c>
      <c r="I89" s="83" t="s">
        <v>1656</v>
      </c>
      <c r="J89" s="84">
        <v>250000</v>
      </c>
      <c r="K89" s="85" t="s">
        <v>1523</v>
      </c>
      <c r="L89" s="142"/>
      <c r="M89" s="83" t="s">
        <v>43</v>
      </c>
      <c r="N89" s="77">
        <v>-2013</v>
      </c>
      <c r="O89" s="83" t="s">
        <v>1655</v>
      </c>
      <c r="P89" s="84">
        <v>250000</v>
      </c>
      <c r="Q89" s="85" t="s">
        <v>1426</v>
      </c>
      <c r="R89" s="142"/>
      <c r="S89" s="83" t="s">
        <v>553</v>
      </c>
      <c r="T89" s="77">
        <v>-2013</v>
      </c>
      <c r="U89" s="83" t="s">
        <v>1656</v>
      </c>
      <c r="V89" s="84">
        <v>3000000</v>
      </c>
      <c r="W89" s="85" t="s">
        <v>2456</v>
      </c>
      <c r="X89" s="142"/>
    </row>
    <row r="90" spans="1:24" ht="15.75">
      <c r="A90" s="83" t="s">
        <v>1456</v>
      </c>
      <c r="B90" s="77">
        <v>-2014</v>
      </c>
      <c r="C90" s="83" t="s">
        <v>1656</v>
      </c>
      <c r="D90" s="84">
        <v>250000</v>
      </c>
      <c r="E90" s="85" t="s">
        <v>989</v>
      </c>
      <c r="F90" s="142"/>
      <c r="G90" s="83" t="s">
        <v>2544</v>
      </c>
      <c r="H90" s="77">
        <v>-2014</v>
      </c>
      <c r="I90" s="83" t="s">
        <v>1656</v>
      </c>
      <c r="J90" s="84">
        <v>250000</v>
      </c>
      <c r="K90" s="85" t="s">
        <v>1109</v>
      </c>
      <c r="L90" s="142"/>
      <c r="M90" s="83" t="s">
        <v>1682</v>
      </c>
      <c r="N90" s="77">
        <v>-2013</v>
      </c>
      <c r="O90" s="83" t="s">
        <v>1655</v>
      </c>
      <c r="P90" s="84">
        <v>2500000</v>
      </c>
      <c r="Q90" s="85" t="s">
        <v>2456</v>
      </c>
      <c r="R90" s="142"/>
      <c r="S90" s="83" t="s">
        <v>1602</v>
      </c>
      <c r="T90" s="77">
        <v>-2013</v>
      </c>
      <c r="U90" s="83" t="s">
        <v>1656</v>
      </c>
      <c r="V90" s="84">
        <v>250000</v>
      </c>
      <c r="W90" s="85" t="s">
        <v>505</v>
      </c>
      <c r="X90" s="142"/>
    </row>
    <row r="91" spans="1:24" ht="15.75">
      <c r="A91" s="83" t="s">
        <v>1762</v>
      </c>
      <c r="B91" s="77">
        <v>-2014</v>
      </c>
      <c r="C91" s="83" t="s">
        <v>1656</v>
      </c>
      <c r="D91" s="84">
        <v>3000000</v>
      </c>
      <c r="E91" s="85" t="s">
        <v>918</v>
      </c>
      <c r="F91" s="142"/>
      <c r="G91" s="83" t="s">
        <v>250</v>
      </c>
      <c r="H91" s="77">
        <v>-2015</v>
      </c>
      <c r="I91" s="83" t="s">
        <v>1656</v>
      </c>
      <c r="J91" s="84">
        <v>250000</v>
      </c>
      <c r="K91" s="85" t="s">
        <v>242</v>
      </c>
      <c r="L91" s="142"/>
      <c r="M91" s="83" t="s">
        <v>346</v>
      </c>
      <c r="N91" s="77">
        <v>-2013</v>
      </c>
      <c r="O91" s="83" t="s">
        <v>1656</v>
      </c>
      <c r="P91" s="84">
        <v>350000</v>
      </c>
      <c r="Q91" s="85" t="s">
        <v>2456</v>
      </c>
      <c r="R91" s="142"/>
      <c r="S91" s="83" t="s">
        <v>516</v>
      </c>
      <c r="T91" s="77">
        <v>-2014</v>
      </c>
      <c r="U91" s="83" t="s">
        <v>1656</v>
      </c>
      <c r="V91" s="84">
        <v>1500000</v>
      </c>
      <c r="W91" s="85" t="s">
        <v>1078</v>
      </c>
      <c r="X91" s="142"/>
    </row>
    <row r="92" spans="1:24" ht="15.75">
      <c r="A92" s="83" t="s">
        <v>2084</v>
      </c>
      <c r="B92" s="77">
        <v>-2013</v>
      </c>
      <c r="C92" s="83" t="s">
        <v>1656</v>
      </c>
      <c r="D92" s="84">
        <v>780000</v>
      </c>
      <c r="E92" s="85" t="s">
        <v>918</v>
      </c>
      <c r="F92" s="142"/>
      <c r="G92" s="83" t="s">
        <v>2445</v>
      </c>
      <c r="H92" s="77">
        <v>-2016</v>
      </c>
      <c r="I92" s="83" t="s">
        <v>1656</v>
      </c>
      <c r="J92" s="84">
        <v>250000</v>
      </c>
      <c r="K92" s="85" t="s">
        <v>1523</v>
      </c>
      <c r="L92" s="142"/>
      <c r="M92" s="83" t="s">
        <v>1026</v>
      </c>
      <c r="N92" s="77">
        <v>-2014</v>
      </c>
      <c r="O92" s="83" t="s">
        <v>1656</v>
      </c>
      <c r="P92" s="84">
        <v>250000</v>
      </c>
      <c r="Q92" s="85" t="s">
        <v>989</v>
      </c>
      <c r="R92" s="142"/>
      <c r="S92" s="83" t="s">
        <v>1016</v>
      </c>
      <c r="T92" s="77">
        <v>-2014</v>
      </c>
      <c r="U92" s="83" t="s">
        <v>1656</v>
      </c>
      <c r="V92" s="84">
        <v>250000</v>
      </c>
      <c r="W92" s="85" t="s">
        <v>989</v>
      </c>
      <c r="X92" s="142"/>
    </row>
    <row r="93" spans="1:24" ht="15.75">
      <c r="A93" s="83" t="s">
        <v>2060</v>
      </c>
      <c r="B93" s="77">
        <v>-2014</v>
      </c>
      <c r="C93" s="83" t="s">
        <v>1656</v>
      </c>
      <c r="D93" s="84">
        <v>450000</v>
      </c>
      <c r="E93" s="85" t="s">
        <v>918</v>
      </c>
      <c r="F93" s="142"/>
      <c r="G93" s="83" t="s">
        <v>2155</v>
      </c>
      <c r="H93" s="77">
        <v>-2014</v>
      </c>
      <c r="I93" s="83" t="s">
        <v>1656</v>
      </c>
      <c r="J93" s="84">
        <v>450000</v>
      </c>
      <c r="K93" s="85" t="s">
        <v>918</v>
      </c>
      <c r="L93" s="142"/>
      <c r="M93" s="83" t="s">
        <v>2108</v>
      </c>
      <c r="N93" s="77">
        <v>-2014</v>
      </c>
      <c r="O93" s="83" t="s">
        <v>1656</v>
      </c>
      <c r="P93" s="84">
        <v>250000</v>
      </c>
      <c r="Q93" s="85" t="s">
        <v>918</v>
      </c>
      <c r="R93" s="142"/>
      <c r="S93" s="83" t="s">
        <v>1760</v>
      </c>
      <c r="T93" s="77">
        <v>-2013</v>
      </c>
      <c r="U93" s="83" t="s">
        <v>1656</v>
      </c>
      <c r="V93" s="84">
        <v>300000</v>
      </c>
      <c r="W93" s="85" t="s">
        <v>918</v>
      </c>
      <c r="X93" s="142"/>
    </row>
    <row r="94" spans="1:24" ht="15.75">
      <c r="A94" s="83" t="s">
        <v>1597</v>
      </c>
      <c r="B94" s="77">
        <v>-2013</v>
      </c>
      <c r="C94" s="83" t="s">
        <v>1656</v>
      </c>
      <c r="D94" s="84">
        <v>600000</v>
      </c>
      <c r="E94" s="85" t="s">
        <v>2456</v>
      </c>
      <c r="F94" s="142"/>
      <c r="G94" s="83" t="s">
        <v>923</v>
      </c>
      <c r="H94" s="77">
        <v>-2013</v>
      </c>
      <c r="I94" s="83" t="s">
        <v>1656</v>
      </c>
      <c r="J94" s="84">
        <v>2400000</v>
      </c>
      <c r="K94" s="85" t="s">
        <v>918</v>
      </c>
      <c r="L94" s="142"/>
      <c r="M94" s="83" t="s">
        <v>298</v>
      </c>
      <c r="N94" s="77">
        <v>-2013</v>
      </c>
      <c r="O94" s="83" t="s">
        <v>1656</v>
      </c>
      <c r="P94" s="84">
        <v>765000</v>
      </c>
      <c r="Q94" s="85" t="s">
        <v>2456</v>
      </c>
      <c r="R94" s="142"/>
      <c r="S94" s="83" t="s">
        <v>355</v>
      </c>
      <c r="T94" s="77">
        <v>-2014</v>
      </c>
      <c r="U94" s="83" t="s">
        <v>1656</v>
      </c>
      <c r="V94" s="84">
        <v>250000</v>
      </c>
      <c r="W94" s="85" t="s">
        <v>918</v>
      </c>
      <c r="X94" s="142"/>
    </row>
    <row r="95" spans="1:24" ht="15.75">
      <c r="A95" s="83" t="s">
        <v>1300</v>
      </c>
      <c r="B95" s="77">
        <v>-2016</v>
      </c>
      <c r="C95" s="83" t="s">
        <v>1656</v>
      </c>
      <c r="D95" s="84">
        <v>250000</v>
      </c>
      <c r="E95" s="85" t="s">
        <v>1301</v>
      </c>
      <c r="F95" s="142"/>
      <c r="G95" s="83" t="s">
        <v>1001</v>
      </c>
      <c r="H95" s="77">
        <v>-2014</v>
      </c>
      <c r="I95" s="83" t="s">
        <v>1656</v>
      </c>
      <c r="J95" s="84">
        <v>250000</v>
      </c>
      <c r="K95" s="85" t="s">
        <v>383</v>
      </c>
      <c r="L95" s="142"/>
      <c r="M95" s="83" t="s">
        <v>1519</v>
      </c>
      <c r="N95" s="77">
        <v>-2016</v>
      </c>
      <c r="O95" s="83" t="s">
        <v>1656</v>
      </c>
      <c r="P95" s="84">
        <v>250000</v>
      </c>
      <c r="Q95" s="85" t="s">
        <v>1242</v>
      </c>
      <c r="R95" s="142"/>
      <c r="S95" s="83" t="s">
        <v>42</v>
      </c>
      <c r="T95" s="77">
        <v>-2015</v>
      </c>
      <c r="U95" s="83" t="s">
        <v>1656</v>
      </c>
      <c r="V95" s="84">
        <v>250000</v>
      </c>
      <c r="W95" s="85" t="s">
        <v>1078</v>
      </c>
      <c r="X95" s="142"/>
    </row>
    <row r="96" spans="1:24" ht="15.75">
      <c r="A96" s="83" t="s">
        <v>2172</v>
      </c>
      <c r="B96" s="77">
        <v>-2013</v>
      </c>
      <c r="C96" s="83" t="s">
        <v>1656</v>
      </c>
      <c r="D96" s="84">
        <v>2750000</v>
      </c>
      <c r="E96" s="85" t="s">
        <v>2456</v>
      </c>
      <c r="F96" s="142"/>
      <c r="G96" s="83" t="s">
        <v>1087</v>
      </c>
      <c r="H96" s="77">
        <v>-2014</v>
      </c>
      <c r="I96" s="83" t="s">
        <v>1656</v>
      </c>
      <c r="J96" s="84">
        <v>4500000</v>
      </c>
      <c r="K96" s="85" t="s">
        <v>1078</v>
      </c>
      <c r="L96" s="142"/>
      <c r="R96" s="142"/>
      <c r="X96" s="142"/>
    </row>
    <row r="97" spans="1:24" ht="15.75">
      <c r="A97" s="83" t="s">
        <v>2163</v>
      </c>
      <c r="B97" s="77">
        <v>-2014</v>
      </c>
      <c r="C97" s="83" t="s">
        <v>1747</v>
      </c>
      <c r="D97" s="84">
        <v>1500000</v>
      </c>
      <c r="E97" s="85" t="s">
        <v>918</v>
      </c>
      <c r="F97" s="142"/>
      <c r="L97" s="142"/>
      <c r="R97" s="142"/>
      <c r="X97" s="142"/>
    </row>
    <row r="98" spans="6:24" ht="15.75">
      <c r="F98" s="142"/>
      <c r="L98" s="142"/>
      <c r="M98" s="83"/>
      <c r="R98" s="142"/>
      <c r="X98" s="142"/>
    </row>
    <row r="99" spans="6:24" ht="12.75">
      <c r="F99" s="142"/>
      <c r="L99" s="142"/>
      <c r="R99" s="142"/>
      <c r="X99" s="142"/>
    </row>
    <row r="100" spans="6:24" ht="15.75">
      <c r="F100" s="142"/>
      <c r="H100" s="77"/>
      <c r="I100" s="83"/>
      <c r="J100" s="84"/>
      <c r="K100" s="85"/>
      <c r="L100" s="142"/>
      <c r="R100" s="142"/>
      <c r="X100" s="142"/>
    </row>
    <row r="101" spans="6:24" ht="15.75">
      <c r="F101" s="142"/>
      <c r="H101" s="77"/>
      <c r="I101" s="83"/>
      <c r="J101" s="84"/>
      <c r="K101" s="85"/>
      <c r="L101" s="142"/>
      <c r="R101" s="142"/>
      <c r="S101" s="139"/>
      <c r="T101" s="139"/>
      <c r="U101" s="139"/>
      <c r="V101" s="139"/>
      <c r="W101" s="139"/>
      <c r="X101" s="142"/>
    </row>
    <row r="102" spans="6:24" ht="12.75">
      <c r="F102" s="142"/>
      <c r="L102" s="142"/>
      <c r="R102" s="142"/>
      <c r="S102" s="139"/>
      <c r="T102" s="139"/>
      <c r="U102" s="139"/>
      <c r="V102" s="139"/>
      <c r="W102" s="139"/>
      <c r="X102" s="142"/>
    </row>
    <row r="103" spans="6:24" ht="12.75">
      <c r="F103" s="142"/>
      <c r="L103" s="142"/>
      <c r="R103" s="142"/>
      <c r="S103" s="139"/>
      <c r="T103" s="139"/>
      <c r="U103" s="139"/>
      <c r="V103" s="139"/>
      <c r="W103" s="139"/>
      <c r="X103" s="142"/>
    </row>
    <row r="104" spans="1:24" ht="15.75">
      <c r="A104" s="14" t="s">
        <v>565</v>
      </c>
      <c r="D104" s="84">
        <f>+Injuries!E44</f>
        <v>-750000</v>
      </c>
      <c r="F104" s="142"/>
      <c r="G104" s="14" t="s">
        <v>565</v>
      </c>
      <c r="J104" s="84">
        <f>+Injuries!J21</f>
        <v>0</v>
      </c>
      <c r="K104" s="85"/>
      <c r="L104" s="142"/>
      <c r="M104" s="14" t="s">
        <v>565</v>
      </c>
      <c r="N104" s="77"/>
      <c r="O104" s="83"/>
      <c r="P104" s="84">
        <f>+Injuries!Q44</f>
        <v>-1250000</v>
      </c>
      <c r="Q104" s="85"/>
      <c r="R104" s="142"/>
      <c r="S104" s="14" t="s">
        <v>565</v>
      </c>
      <c r="T104" s="139"/>
      <c r="U104" s="139"/>
      <c r="V104" s="84">
        <f>+Injuries!W44</f>
        <v>-3000000</v>
      </c>
      <c r="W104" s="139"/>
      <c r="X104" s="142"/>
    </row>
    <row r="105" spans="6:24" ht="12.75">
      <c r="F105" s="142"/>
      <c r="G105" s="138"/>
      <c r="H105" s="138"/>
      <c r="I105" s="138"/>
      <c r="J105" s="149"/>
      <c r="K105" s="138"/>
      <c r="L105" s="142"/>
      <c r="M105" s="138"/>
      <c r="N105" s="138"/>
      <c r="O105" s="138"/>
      <c r="P105" s="138"/>
      <c r="Q105" s="138"/>
      <c r="R105" s="142"/>
      <c r="S105" s="138"/>
      <c r="T105" s="138"/>
      <c r="U105" s="138"/>
      <c r="V105" s="149"/>
      <c r="W105" s="138"/>
      <c r="X105" s="142"/>
    </row>
    <row r="106" spans="1:24" ht="15.75">
      <c r="A106" s="53" t="s">
        <v>1844</v>
      </c>
      <c r="B106" s="54">
        <f>COUNTA(C58:C105)</f>
        <v>40</v>
      </c>
      <c r="C106" s="55" t="s">
        <v>1417</v>
      </c>
      <c r="D106" s="56">
        <f>SUM(D58:D105)</f>
        <v>67605000</v>
      </c>
      <c r="E106" s="54"/>
      <c r="F106" s="142"/>
      <c r="G106" s="53" t="s">
        <v>1748</v>
      </c>
      <c r="H106" s="54">
        <f>COUNTA(I58:I105)</f>
        <v>39</v>
      </c>
      <c r="I106" s="55" t="s">
        <v>1417</v>
      </c>
      <c r="J106" s="56">
        <f>SUM(J58:J105)</f>
        <v>81950000</v>
      </c>
      <c r="K106" s="54"/>
      <c r="L106" s="142"/>
      <c r="M106" s="53" t="s">
        <v>1844</v>
      </c>
      <c r="N106" s="55">
        <f>COUNTA(O58:O105)</f>
        <v>38</v>
      </c>
      <c r="O106" s="55" t="s">
        <v>1417</v>
      </c>
      <c r="P106" s="56">
        <f>SUM(P58:P105)</f>
        <v>54295000</v>
      </c>
      <c r="Q106" s="138"/>
      <c r="R106" s="142"/>
      <c r="S106" s="53" t="s">
        <v>1844</v>
      </c>
      <c r="T106" s="54">
        <f>COUNTA(U58:U105)</f>
        <v>38</v>
      </c>
      <c r="U106" s="55" t="s">
        <v>1417</v>
      </c>
      <c r="V106" s="56">
        <f>SUM(V58:V105)</f>
        <v>88270000</v>
      </c>
      <c r="W106" s="54"/>
      <c r="X106" s="142"/>
    </row>
    <row r="107" spans="1:24" ht="15.75">
      <c r="A107" s="53"/>
      <c r="B107" s="54"/>
      <c r="C107" s="55"/>
      <c r="D107" s="56"/>
      <c r="E107" s="54"/>
      <c r="F107" s="142"/>
      <c r="G107" s="53"/>
      <c r="H107" s="54"/>
      <c r="I107" s="55"/>
      <c r="J107" s="56"/>
      <c r="K107" s="54"/>
      <c r="L107" s="142"/>
      <c r="M107" s="53"/>
      <c r="N107" s="55"/>
      <c r="O107" s="55"/>
      <c r="P107" s="56"/>
      <c r="Q107" s="138"/>
      <c r="R107" s="142"/>
      <c r="S107" s="53"/>
      <c r="T107" s="54"/>
      <c r="U107" s="55"/>
      <c r="V107" s="56"/>
      <c r="W107" s="54"/>
      <c r="X107" s="142"/>
    </row>
    <row r="108" spans="1:24" ht="12.75">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row>
    <row r="112" spans="7:11" ht="15.75">
      <c r="G112" s="83"/>
      <c r="H112" s="77"/>
      <c r="I112" s="83"/>
      <c r="J112" s="84"/>
      <c r="K112" s="85"/>
    </row>
    <row r="113" spans="7:11" ht="15.75">
      <c r="G113" s="83"/>
      <c r="H113" s="77"/>
      <c r="I113" s="83"/>
      <c r="J113" s="84"/>
      <c r="K113" s="85"/>
    </row>
    <row r="114" spans="7:11" ht="15.75">
      <c r="G114" s="83"/>
      <c r="H114" s="77"/>
      <c r="I114" s="83"/>
      <c r="J114" s="84"/>
      <c r="K114" s="85"/>
    </row>
    <row r="116" ht="12.75">
      <c r="K116" s="150"/>
    </row>
    <row r="128" ht="12.75">
      <c r="L128" s="151"/>
    </row>
    <row r="129" ht="12.75">
      <c r="L129" s="151"/>
    </row>
  </sheetData>
  <sheetProtection/>
  <printOptions/>
  <pageMargins left="0.7" right="0.7" top="0.75" bottom="0.75" header="0.3" footer="0.3"/>
  <pageSetup fitToHeight="1" fitToWidth="1" horizontalDpi="600" verticalDpi="600" orientation="portrait" scale="17" r:id="rId1"/>
</worksheet>
</file>

<file path=xl/worksheets/sheet4.xml><?xml version="1.0" encoding="utf-8"?>
<worksheet xmlns="http://schemas.openxmlformats.org/spreadsheetml/2006/main" xmlns:r="http://schemas.openxmlformats.org/officeDocument/2006/relationships">
  <sheetPr>
    <pageSetUpPr fitToPage="1"/>
  </sheetPr>
  <dimension ref="A1:L250"/>
  <sheetViews>
    <sheetView zoomScalePageLayoutView="0" workbookViewId="0" topLeftCell="A210">
      <selection activeCell="A251" sqref="A251"/>
    </sheetView>
  </sheetViews>
  <sheetFormatPr defaultColWidth="9.140625" defaultRowHeight="12.75"/>
  <cols>
    <col min="1" max="1" width="10.140625" style="57" bestFit="1" customWidth="1"/>
    <col min="2" max="2" width="200.7109375" style="57" customWidth="1"/>
    <col min="3" max="16384" width="9.140625" style="57" customWidth="1"/>
  </cols>
  <sheetData>
    <row r="1" spans="1:2" ht="12.75">
      <c r="A1" s="73" t="s">
        <v>2535</v>
      </c>
      <c r="B1" s="73" t="s">
        <v>2536</v>
      </c>
    </row>
    <row r="2" spans="1:2" ht="12" customHeight="1">
      <c r="A2" s="129">
        <v>40487</v>
      </c>
      <c r="B2" s="57" t="s">
        <v>2537</v>
      </c>
    </row>
    <row r="3" spans="1:2" ht="12" customHeight="1">
      <c r="A3" s="129">
        <v>40487</v>
      </c>
      <c r="B3" s="57" t="s">
        <v>2520</v>
      </c>
    </row>
    <row r="4" spans="1:2" ht="12.75">
      <c r="A4" s="129">
        <v>40487</v>
      </c>
      <c r="B4" s="57" t="s">
        <v>2521</v>
      </c>
    </row>
    <row r="5" spans="1:2" ht="12.75">
      <c r="A5" s="129">
        <v>40487</v>
      </c>
      <c r="B5" s="57" t="s">
        <v>2522</v>
      </c>
    </row>
    <row r="6" spans="1:2" ht="12.75">
      <c r="A6" s="129">
        <v>40487</v>
      </c>
      <c r="B6" s="57" t="s">
        <v>2523</v>
      </c>
    </row>
    <row r="7" spans="1:2" ht="12.75">
      <c r="A7" s="129">
        <v>40487</v>
      </c>
      <c r="B7" s="57" t="s">
        <v>2524</v>
      </c>
    </row>
    <row r="8" spans="1:2" ht="12.75">
      <c r="A8" s="129">
        <v>40487</v>
      </c>
      <c r="B8" s="57" t="s">
        <v>2525</v>
      </c>
    </row>
    <row r="9" spans="1:2" ht="12.75">
      <c r="A9" s="129">
        <v>40487</v>
      </c>
      <c r="B9" s="57" t="s">
        <v>2526</v>
      </c>
    </row>
    <row r="10" spans="1:2" ht="12.75">
      <c r="A10" s="129">
        <v>40488</v>
      </c>
      <c r="B10" s="57" t="s">
        <v>2527</v>
      </c>
    </row>
    <row r="11" spans="1:2" ht="12.75">
      <c r="A11" s="129">
        <v>40488</v>
      </c>
      <c r="B11" s="57" t="s">
        <v>2528</v>
      </c>
    </row>
    <row r="12" spans="1:2" ht="12.75">
      <c r="A12" s="129">
        <v>40488</v>
      </c>
      <c r="B12" s="57" t="s">
        <v>2529</v>
      </c>
    </row>
    <row r="13" spans="1:2" ht="12.75">
      <c r="A13" s="129">
        <v>40488</v>
      </c>
      <c r="B13" s="57" t="s">
        <v>2530</v>
      </c>
    </row>
    <row r="14" spans="1:2" ht="12.75">
      <c r="A14" s="129">
        <v>40488</v>
      </c>
      <c r="B14" s="57" t="s">
        <v>2531</v>
      </c>
    </row>
    <row r="15" spans="1:2" ht="12.75">
      <c r="A15" s="129">
        <v>40488</v>
      </c>
      <c r="B15" s="57" t="s">
        <v>2532</v>
      </c>
    </row>
    <row r="16" spans="1:2" ht="12.75">
      <c r="A16" s="129">
        <v>40488</v>
      </c>
      <c r="B16" s="57" t="s">
        <v>2533</v>
      </c>
    </row>
    <row r="17" spans="1:2" ht="12.75">
      <c r="A17" s="129">
        <v>40489</v>
      </c>
      <c r="B17" s="57" t="s">
        <v>2534</v>
      </c>
    </row>
    <row r="18" spans="1:2" ht="12.75">
      <c r="A18" s="129">
        <v>40489</v>
      </c>
      <c r="B18" s="57" t="s">
        <v>2643</v>
      </c>
    </row>
    <row r="19" spans="1:2" ht="12.75">
      <c r="A19" s="129">
        <v>40489</v>
      </c>
      <c r="B19" s="57" t="s">
        <v>2644</v>
      </c>
    </row>
    <row r="20" spans="1:2" ht="12.75">
      <c r="A20" s="129">
        <v>40489</v>
      </c>
      <c r="B20" s="57" t="s">
        <v>2648</v>
      </c>
    </row>
    <row r="21" spans="1:2" ht="12.75">
      <c r="A21" s="129">
        <v>40490</v>
      </c>
      <c r="B21" s="57" t="s">
        <v>2645</v>
      </c>
    </row>
    <row r="22" spans="1:2" ht="12.75">
      <c r="A22" s="129">
        <v>40490</v>
      </c>
      <c r="B22" s="57" t="s">
        <v>2646</v>
      </c>
    </row>
    <row r="23" spans="1:2" ht="12.75">
      <c r="A23" s="129">
        <v>40490</v>
      </c>
      <c r="B23" s="57" t="s">
        <v>2647</v>
      </c>
    </row>
    <row r="24" spans="1:2" ht="12.75">
      <c r="A24" s="129">
        <v>40490</v>
      </c>
      <c r="B24" s="82" t="s">
        <v>2649</v>
      </c>
    </row>
    <row r="25" spans="1:2" ht="12.75">
      <c r="A25" s="129">
        <v>40522</v>
      </c>
      <c r="B25" s="57" t="s">
        <v>308</v>
      </c>
    </row>
    <row r="26" spans="1:2" ht="12.75">
      <c r="A26" s="129">
        <v>40522</v>
      </c>
      <c r="B26" s="57" t="s">
        <v>309</v>
      </c>
    </row>
    <row r="27" spans="1:2" ht="12.75">
      <c r="A27" s="129">
        <v>40530</v>
      </c>
      <c r="B27" s="82" t="s">
        <v>311</v>
      </c>
    </row>
    <row r="28" spans="1:2" ht="12.75">
      <c r="A28" s="129">
        <v>40534</v>
      </c>
      <c r="B28" s="76" t="s">
        <v>2050</v>
      </c>
    </row>
    <row r="29" spans="1:2" ht="12.75">
      <c r="A29" s="129">
        <v>40535</v>
      </c>
      <c r="B29" s="57" t="s">
        <v>310</v>
      </c>
    </row>
    <row r="30" spans="1:2" ht="12.75">
      <c r="A30" s="129">
        <v>40534</v>
      </c>
      <c r="B30" s="57" t="s">
        <v>312</v>
      </c>
    </row>
    <row r="31" spans="1:2" ht="12.75">
      <c r="A31" s="129">
        <v>40539</v>
      </c>
      <c r="B31" s="57" t="s">
        <v>313</v>
      </c>
    </row>
    <row r="32" spans="1:3" ht="12.75">
      <c r="A32" s="129">
        <v>40541</v>
      </c>
      <c r="B32" s="57" t="s">
        <v>314</v>
      </c>
      <c r="C32" s="82"/>
    </row>
    <row r="33" spans="1:3" ht="12.75">
      <c r="A33" s="129">
        <v>40544</v>
      </c>
      <c r="B33" s="57" t="s">
        <v>1031</v>
      </c>
      <c r="C33" s="82"/>
    </row>
    <row r="34" spans="1:6" ht="15.75">
      <c r="A34" s="129">
        <v>40546</v>
      </c>
      <c r="B34" s="57" t="s">
        <v>1030</v>
      </c>
      <c r="C34" s="5"/>
      <c r="D34" s="4"/>
      <c r="E34" s="23"/>
      <c r="F34" s="12"/>
    </row>
    <row r="35" spans="1:2" ht="12.75">
      <c r="A35" s="129">
        <v>40549</v>
      </c>
      <c r="B35" s="82" t="s">
        <v>1032</v>
      </c>
    </row>
    <row r="36" spans="1:2" ht="12.75">
      <c r="A36" s="129">
        <v>40549</v>
      </c>
      <c r="B36" s="57" t="s">
        <v>1033</v>
      </c>
    </row>
    <row r="37" spans="1:2" ht="12.75">
      <c r="A37" s="129">
        <v>40561</v>
      </c>
      <c r="B37" s="82" t="s">
        <v>316</v>
      </c>
    </row>
    <row r="38" spans="1:2" ht="12.75">
      <c r="A38" s="129">
        <v>40562</v>
      </c>
      <c r="B38" s="82" t="s">
        <v>324</v>
      </c>
    </row>
    <row r="39" spans="1:2" ht="12.75">
      <c r="A39" s="129">
        <v>40563</v>
      </c>
      <c r="B39" s="82" t="s">
        <v>323</v>
      </c>
    </row>
    <row r="40" spans="1:6" ht="12.75">
      <c r="A40" s="129">
        <v>40564</v>
      </c>
      <c r="B40" s="82" t="s">
        <v>2033</v>
      </c>
      <c r="F40" s="82"/>
    </row>
    <row r="41" spans="1:2" ht="12.75">
      <c r="A41" s="129">
        <v>40565</v>
      </c>
      <c r="B41" s="82" t="s">
        <v>2048</v>
      </c>
    </row>
    <row r="42" spans="1:6" ht="12.75">
      <c r="A42" s="129">
        <v>40565</v>
      </c>
      <c r="B42" s="57" t="s">
        <v>1950</v>
      </c>
      <c r="F42" s="82"/>
    </row>
    <row r="43" spans="1:6" ht="12.75">
      <c r="A43" s="129">
        <v>40568</v>
      </c>
      <c r="B43" s="82" t="s">
        <v>1561</v>
      </c>
      <c r="D43" s="82"/>
      <c r="F43" s="82"/>
    </row>
    <row r="44" spans="1:6" ht="12.75">
      <c r="A44" s="129">
        <v>40569</v>
      </c>
      <c r="B44" s="82" t="s">
        <v>7</v>
      </c>
      <c r="F44" s="82"/>
    </row>
    <row r="45" spans="1:6" ht="12.75">
      <c r="A45" s="129">
        <v>40569</v>
      </c>
      <c r="B45" s="88" t="s">
        <v>8</v>
      </c>
      <c r="D45" s="82"/>
      <c r="F45" s="82"/>
    </row>
    <row r="46" spans="1:4" ht="12.75">
      <c r="A46" s="129">
        <v>40570</v>
      </c>
      <c r="B46" s="82" t="s">
        <v>1481</v>
      </c>
      <c r="D46" s="82"/>
    </row>
    <row r="47" spans="1:4" ht="12.75">
      <c r="A47" s="129">
        <v>40575</v>
      </c>
      <c r="B47" s="82" t="s">
        <v>1480</v>
      </c>
      <c r="D47" s="82"/>
    </row>
    <row r="48" spans="1:4" ht="12.75">
      <c r="A48" s="129">
        <v>40575</v>
      </c>
      <c r="B48" s="88" t="s">
        <v>1482</v>
      </c>
      <c r="D48" s="82"/>
    </row>
    <row r="49" spans="1:2" ht="12.75">
      <c r="A49" s="129">
        <v>40575</v>
      </c>
      <c r="B49" s="82" t="s">
        <v>1483</v>
      </c>
    </row>
    <row r="50" spans="1:2" ht="12.75">
      <c r="A50" s="129">
        <v>40580</v>
      </c>
      <c r="B50" s="82" t="s">
        <v>561</v>
      </c>
    </row>
    <row r="51" spans="1:2" ht="12.75">
      <c r="A51" s="129">
        <v>40581</v>
      </c>
      <c r="B51" s="82" t="s">
        <v>564</v>
      </c>
    </row>
    <row r="52" spans="1:2" ht="12.75">
      <c r="A52" s="129">
        <v>40582</v>
      </c>
      <c r="B52" s="82" t="s">
        <v>542</v>
      </c>
    </row>
    <row r="53" spans="1:2" ht="12.75">
      <c r="A53" s="129">
        <v>40582</v>
      </c>
      <c r="B53" s="82" t="s">
        <v>543</v>
      </c>
    </row>
    <row r="54" spans="1:2" ht="12.75">
      <c r="A54" s="129">
        <v>40582</v>
      </c>
      <c r="B54" s="82" t="s">
        <v>544</v>
      </c>
    </row>
    <row r="55" spans="1:2" ht="12.75">
      <c r="A55" s="129">
        <v>40583</v>
      </c>
      <c r="B55" s="82" t="s">
        <v>387</v>
      </c>
    </row>
    <row r="56" spans="1:2" ht="12.75">
      <c r="A56" s="129">
        <v>40585</v>
      </c>
      <c r="B56" s="82" t="s">
        <v>386</v>
      </c>
    </row>
    <row r="57" spans="1:2" ht="12.75">
      <c r="A57" s="129">
        <v>40586</v>
      </c>
      <c r="B57" s="82" t="s">
        <v>385</v>
      </c>
    </row>
    <row r="58" spans="1:2" ht="12.75">
      <c r="A58" s="129">
        <v>40951</v>
      </c>
      <c r="B58" s="82" t="s">
        <v>388</v>
      </c>
    </row>
    <row r="59" spans="1:2" ht="12.75">
      <c r="A59" s="129">
        <v>40588</v>
      </c>
      <c r="B59" s="89" t="s">
        <v>2414</v>
      </c>
    </row>
    <row r="60" spans="1:2" ht="12.75">
      <c r="A60" s="129">
        <v>40589</v>
      </c>
      <c r="B60" s="89" t="s">
        <v>2415</v>
      </c>
    </row>
    <row r="61" spans="1:2" ht="12.75">
      <c r="A61" s="129">
        <v>40590</v>
      </c>
      <c r="B61" s="89" t="s">
        <v>2416</v>
      </c>
    </row>
    <row r="62" spans="1:2" ht="12.75">
      <c r="A62" s="129">
        <v>40590</v>
      </c>
      <c r="B62" s="89" t="s">
        <v>929</v>
      </c>
    </row>
    <row r="63" spans="1:2" ht="12.75">
      <c r="A63" s="129">
        <v>40590</v>
      </c>
      <c r="B63" s="89" t="s">
        <v>930</v>
      </c>
    </row>
    <row r="64" spans="1:2" ht="12.75">
      <c r="A64" s="129">
        <v>40590</v>
      </c>
      <c r="B64" s="89" t="s">
        <v>931</v>
      </c>
    </row>
    <row r="65" spans="1:2" ht="12.75">
      <c r="A65" s="129">
        <v>40591</v>
      </c>
      <c r="B65" s="89" t="s">
        <v>932</v>
      </c>
    </row>
    <row r="66" spans="1:2" ht="12.75">
      <c r="A66" s="129">
        <v>40591</v>
      </c>
      <c r="B66" s="89" t="s">
        <v>1919</v>
      </c>
    </row>
    <row r="67" spans="1:2" ht="12.75">
      <c r="A67" s="129">
        <v>40591</v>
      </c>
      <c r="B67" s="89" t="s">
        <v>933</v>
      </c>
    </row>
    <row r="68" spans="1:2" ht="12.75">
      <c r="A68" s="129">
        <v>40592</v>
      </c>
      <c r="B68" s="90" t="s">
        <v>934</v>
      </c>
    </row>
    <row r="69" spans="1:2" ht="12.75">
      <c r="A69" s="129">
        <v>40592</v>
      </c>
      <c r="B69" s="89" t="s">
        <v>1916</v>
      </c>
    </row>
    <row r="70" spans="1:2" ht="12.75">
      <c r="A70" s="129">
        <v>40592</v>
      </c>
      <c r="B70" s="82" t="s">
        <v>1884</v>
      </c>
    </row>
    <row r="71" spans="1:2" ht="12.75">
      <c r="A71" s="129">
        <v>40593</v>
      </c>
      <c r="B71" s="82" t="s">
        <v>1885</v>
      </c>
    </row>
    <row r="72" spans="1:2" ht="12.75">
      <c r="A72" s="129">
        <v>40593</v>
      </c>
      <c r="B72" s="89" t="s">
        <v>1886</v>
      </c>
    </row>
    <row r="73" spans="1:2" ht="12.75">
      <c r="A73" s="129">
        <v>40594</v>
      </c>
      <c r="B73" s="82" t="s">
        <v>1887</v>
      </c>
    </row>
    <row r="74" spans="1:2" ht="12.75">
      <c r="A74" s="129">
        <v>40598</v>
      </c>
      <c r="B74" s="88" t="s">
        <v>1918</v>
      </c>
    </row>
    <row r="75" spans="1:2" ht="12.75">
      <c r="A75" s="129">
        <v>40723</v>
      </c>
      <c r="B75" s="88" t="s">
        <v>981</v>
      </c>
    </row>
    <row r="76" spans="1:2" ht="12.75">
      <c r="A76" s="129">
        <v>40735</v>
      </c>
      <c r="B76" s="82" t="s">
        <v>1807</v>
      </c>
    </row>
    <row r="77" spans="1:3" ht="12.75">
      <c r="A77" s="129">
        <v>40738</v>
      </c>
      <c r="B77" s="82" t="s">
        <v>1808</v>
      </c>
      <c r="C77" s="82"/>
    </row>
    <row r="78" spans="1:3" ht="12.75">
      <c r="A78" s="129">
        <v>40756</v>
      </c>
      <c r="B78" s="88" t="s">
        <v>1809</v>
      </c>
      <c r="C78" s="82"/>
    </row>
    <row r="79" spans="1:10" ht="12.75">
      <c r="A79" s="129">
        <v>40759</v>
      </c>
      <c r="B79" s="88" t="s">
        <v>1115</v>
      </c>
      <c r="D79" s="82"/>
      <c r="J79" s="82"/>
    </row>
    <row r="80" spans="1:4" ht="12.75">
      <c r="A80" s="129">
        <v>40759</v>
      </c>
      <c r="B80" s="82" t="s">
        <v>1810</v>
      </c>
      <c r="D80" s="82"/>
    </row>
    <row r="81" spans="1:10" ht="12.75">
      <c r="A81" s="129">
        <v>40759</v>
      </c>
      <c r="B81" s="82" t="s">
        <v>1099</v>
      </c>
      <c r="D81" s="82"/>
      <c r="J81" s="82"/>
    </row>
    <row r="82" spans="1:10" ht="12.75">
      <c r="A82" s="129">
        <v>40760</v>
      </c>
      <c r="B82" s="82" t="s">
        <v>1100</v>
      </c>
      <c r="D82" s="82"/>
      <c r="J82" s="82"/>
    </row>
    <row r="83" spans="1:10" ht="12.75">
      <c r="A83" s="129">
        <v>40761</v>
      </c>
      <c r="B83" s="89" t="s">
        <v>1101</v>
      </c>
      <c r="D83" s="82"/>
      <c r="J83" s="82"/>
    </row>
    <row r="84" spans="1:5" ht="12.75">
      <c r="A84" s="129">
        <v>40761</v>
      </c>
      <c r="B84" s="82" t="s">
        <v>1102</v>
      </c>
      <c r="D84" s="82"/>
      <c r="E84" s="82"/>
    </row>
    <row r="85" spans="1:5" ht="12.75">
      <c r="A85" s="129">
        <v>40761</v>
      </c>
      <c r="B85" s="82" t="s">
        <v>1103</v>
      </c>
      <c r="E85" s="82"/>
    </row>
    <row r="86" spans="1:2" ht="12.75">
      <c r="A86" s="129">
        <v>40762</v>
      </c>
      <c r="B86" s="82" t="s">
        <v>1104</v>
      </c>
    </row>
    <row r="87" spans="1:2" ht="12.75">
      <c r="A87" s="129">
        <v>40762</v>
      </c>
      <c r="B87" s="82" t="s">
        <v>1105</v>
      </c>
    </row>
    <row r="88" spans="1:2" ht="12.75">
      <c r="A88" s="129">
        <v>40763</v>
      </c>
      <c r="B88" s="82" t="s">
        <v>1106</v>
      </c>
    </row>
    <row r="89" spans="1:2" ht="12.75">
      <c r="A89" s="129">
        <v>40764</v>
      </c>
      <c r="B89" s="82" t="s">
        <v>1107</v>
      </c>
    </row>
    <row r="90" spans="1:2" ht="12.75">
      <c r="A90" s="129">
        <v>40764</v>
      </c>
      <c r="B90" s="82" t="s">
        <v>1127</v>
      </c>
    </row>
    <row r="91" spans="1:2" ht="12.75">
      <c r="A91" s="129">
        <v>40764</v>
      </c>
      <c r="B91" s="82" t="s">
        <v>1128</v>
      </c>
    </row>
    <row r="92" spans="1:2" ht="12.75">
      <c r="A92" s="129">
        <v>40764</v>
      </c>
      <c r="B92" s="82" t="s">
        <v>1129</v>
      </c>
    </row>
    <row r="93" spans="1:2" ht="12.75">
      <c r="A93" s="129">
        <v>40764</v>
      </c>
      <c r="B93" s="88" t="s">
        <v>1130</v>
      </c>
    </row>
    <row r="94" spans="1:2" ht="12.75">
      <c r="A94" s="129">
        <v>40765</v>
      </c>
      <c r="B94" s="89" t="s">
        <v>1131</v>
      </c>
    </row>
    <row r="95" spans="1:2" ht="12.75">
      <c r="A95" s="129">
        <v>40765</v>
      </c>
      <c r="B95" s="82" t="s">
        <v>1132</v>
      </c>
    </row>
    <row r="96" spans="1:5" ht="12.75">
      <c r="A96" s="129">
        <v>40766</v>
      </c>
      <c r="B96" s="89" t="s">
        <v>1133</v>
      </c>
      <c r="E96" s="82"/>
    </row>
    <row r="97" spans="1:5" ht="12.75">
      <c r="A97" s="129">
        <v>40767</v>
      </c>
      <c r="B97" s="82" t="s">
        <v>1134</v>
      </c>
      <c r="E97" s="82"/>
    </row>
    <row r="98" spans="1:2" ht="12.75">
      <c r="A98" s="129">
        <v>40767</v>
      </c>
      <c r="B98" s="82" t="s">
        <v>1135</v>
      </c>
    </row>
    <row r="99" spans="1:2" ht="12.75">
      <c r="A99" s="129">
        <v>40767</v>
      </c>
      <c r="B99" s="82" t="s">
        <v>1136</v>
      </c>
    </row>
    <row r="100" spans="1:2" ht="12.75">
      <c r="A100" s="129">
        <v>40768</v>
      </c>
      <c r="B100" s="89" t="s">
        <v>1137</v>
      </c>
    </row>
    <row r="101" spans="1:2" ht="12.75">
      <c r="A101" s="129">
        <v>40768</v>
      </c>
      <c r="B101" s="82" t="s">
        <v>1138</v>
      </c>
    </row>
    <row r="102" spans="1:2" ht="12.75">
      <c r="A102" s="129">
        <v>40768</v>
      </c>
      <c r="B102" s="82" t="s">
        <v>1139</v>
      </c>
    </row>
    <row r="103" spans="1:2" ht="12.75">
      <c r="A103" s="129">
        <v>40769</v>
      </c>
      <c r="B103" s="82" t="s">
        <v>1140</v>
      </c>
    </row>
    <row r="104" spans="1:2" ht="12.75">
      <c r="A104" s="129">
        <v>40769</v>
      </c>
      <c r="B104" s="82" t="s">
        <v>1141</v>
      </c>
    </row>
    <row r="105" spans="1:2" ht="12.75">
      <c r="A105" s="129">
        <v>40770</v>
      </c>
      <c r="B105" s="82" t="s">
        <v>1142</v>
      </c>
    </row>
    <row r="106" spans="1:2" ht="12.75">
      <c r="A106" s="129">
        <v>40771</v>
      </c>
      <c r="B106" s="82" t="s">
        <v>180</v>
      </c>
    </row>
    <row r="107" spans="1:2" ht="12.75">
      <c r="A107" s="129">
        <v>40771</v>
      </c>
      <c r="B107" s="82" t="s">
        <v>181</v>
      </c>
    </row>
    <row r="108" spans="1:2" ht="12.75">
      <c r="A108" s="129">
        <v>40771</v>
      </c>
      <c r="B108" s="82" t="s">
        <v>182</v>
      </c>
    </row>
    <row r="109" spans="1:2" ht="12.75">
      <c r="A109" s="129">
        <v>40773</v>
      </c>
      <c r="B109" s="89" t="s">
        <v>183</v>
      </c>
    </row>
    <row r="110" spans="1:2" ht="12.75">
      <c r="A110" s="129">
        <v>40773</v>
      </c>
      <c r="B110" s="82" t="s">
        <v>185</v>
      </c>
    </row>
    <row r="111" spans="1:2" ht="12.75">
      <c r="A111" s="129">
        <v>40773</v>
      </c>
      <c r="B111" s="82" t="s">
        <v>186</v>
      </c>
    </row>
    <row r="112" spans="1:2" ht="12.75">
      <c r="A112" s="129">
        <v>40774</v>
      </c>
      <c r="B112" s="82" t="s">
        <v>184</v>
      </c>
    </row>
    <row r="113" spans="1:2" ht="12.75">
      <c r="A113" s="129">
        <v>40775</v>
      </c>
      <c r="B113" s="82" t="s">
        <v>187</v>
      </c>
    </row>
    <row r="114" spans="1:2" ht="12.75">
      <c r="A114" s="129">
        <v>40775</v>
      </c>
      <c r="B114" s="82" t="s">
        <v>188</v>
      </c>
    </row>
    <row r="115" spans="1:2" ht="12.75">
      <c r="A115" s="129">
        <v>40775</v>
      </c>
      <c r="B115" s="82" t="s">
        <v>189</v>
      </c>
    </row>
    <row r="116" spans="1:2" ht="12.75">
      <c r="A116" s="129">
        <v>40780</v>
      </c>
      <c r="B116" s="82" t="s">
        <v>228</v>
      </c>
    </row>
    <row r="117" spans="1:2" ht="12.75">
      <c r="A117" s="129">
        <v>40782</v>
      </c>
      <c r="B117" s="82" t="s">
        <v>229</v>
      </c>
    </row>
    <row r="118" spans="1:2" ht="12.75">
      <c r="A118" s="129">
        <v>40792</v>
      </c>
      <c r="B118" s="88" t="s">
        <v>230</v>
      </c>
    </row>
    <row r="119" spans="1:2" ht="12.75">
      <c r="A119" s="129">
        <v>40796</v>
      </c>
      <c r="B119" s="88" t="s">
        <v>231</v>
      </c>
    </row>
    <row r="120" spans="1:2" ht="12.75">
      <c r="A120" s="129">
        <v>40808</v>
      </c>
      <c r="B120" s="82" t="s">
        <v>232</v>
      </c>
    </row>
    <row r="121" spans="1:2" ht="12.75">
      <c r="A121" s="129">
        <v>40900</v>
      </c>
      <c r="B121" s="82" t="s">
        <v>238</v>
      </c>
    </row>
    <row r="122" spans="1:2" ht="12.75">
      <c r="A122" s="129">
        <v>40903</v>
      </c>
      <c r="B122" s="82" t="s">
        <v>239</v>
      </c>
    </row>
    <row r="123" spans="1:2" ht="12.75">
      <c r="A123" s="129">
        <v>40907</v>
      </c>
      <c r="B123" s="82" t="s">
        <v>240</v>
      </c>
    </row>
    <row r="124" spans="1:9" ht="12.75">
      <c r="A124" s="129">
        <v>40910</v>
      </c>
      <c r="B124" s="82" t="s">
        <v>241</v>
      </c>
      <c r="E124" s="82"/>
      <c r="H124" s="82"/>
      <c r="I124" s="82"/>
    </row>
    <row r="125" spans="1:9" ht="12.75">
      <c r="A125" s="129">
        <v>40917</v>
      </c>
      <c r="B125" s="82" t="s">
        <v>913</v>
      </c>
      <c r="D125" s="82"/>
      <c r="E125" s="82"/>
      <c r="I125" s="82"/>
    </row>
    <row r="126" spans="1:9" ht="12.75">
      <c r="A126" s="129">
        <v>40917</v>
      </c>
      <c r="B126" s="82" t="s">
        <v>914</v>
      </c>
      <c r="D126" s="82"/>
      <c r="H126" s="82"/>
      <c r="I126" s="82"/>
    </row>
    <row r="127" spans="1:9" ht="12.75">
      <c r="A127" s="129">
        <v>40917</v>
      </c>
      <c r="B127" s="82" t="s">
        <v>915</v>
      </c>
      <c r="D127" s="82"/>
      <c r="H127" s="82"/>
      <c r="I127" s="113"/>
    </row>
    <row r="128" spans="1:8" ht="12.75">
      <c r="A128" s="129">
        <v>40922</v>
      </c>
      <c r="B128" s="82" t="s">
        <v>916</v>
      </c>
      <c r="H128" s="82"/>
    </row>
    <row r="129" spans="1:2" ht="12.75">
      <c r="A129" s="129">
        <v>40926</v>
      </c>
      <c r="B129" s="82" t="s">
        <v>2153</v>
      </c>
    </row>
    <row r="130" spans="1:2" ht="12.75">
      <c r="A130" s="129">
        <v>40926</v>
      </c>
      <c r="B130" s="82" t="s">
        <v>500</v>
      </c>
    </row>
    <row r="131" spans="1:2" ht="12.75">
      <c r="A131" s="129">
        <v>40929</v>
      </c>
      <c r="B131" s="82" t="s">
        <v>2030</v>
      </c>
    </row>
    <row r="132" spans="1:2" ht="12.75">
      <c r="A132" s="129">
        <v>40929</v>
      </c>
      <c r="B132" s="89" t="s">
        <v>2031</v>
      </c>
    </row>
    <row r="133" spans="1:2" ht="12.75">
      <c r="A133" s="129">
        <v>40930</v>
      </c>
      <c r="B133" s="89" t="s">
        <v>2054</v>
      </c>
    </row>
    <row r="134" spans="1:2" ht="12.75">
      <c r="A134" s="129">
        <v>40931</v>
      </c>
      <c r="B134" s="82" t="s">
        <v>2055</v>
      </c>
    </row>
    <row r="135" spans="1:2" ht="12.75">
      <c r="A135" s="129">
        <v>40931</v>
      </c>
      <c r="B135" s="82" t="s">
        <v>2056</v>
      </c>
    </row>
    <row r="136" spans="1:2" ht="12.75">
      <c r="A136" s="129">
        <v>40932</v>
      </c>
      <c r="B136" s="89" t="s">
        <v>2057</v>
      </c>
    </row>
    <row r="137" spans="1:2" ht="12.75">
      <c r="A137" s="129">
        <v>40932</v>
      </c>
      <c r="B137" s="82" t="s">
        <v>887</v>
      </c>
    </row>
    <row r="138" spans="1:2" ht="12.75">
      <c r="A138" s="129">
        <v>40933</v>
      </c>
      <c r="B138" s="82" t="s">
        <v>888</v>
      </c>
    </row>
    <row r="139" spans="1:2" ht="12.75">
      <c r="A139" s="129">
        <v>40934</v>
      </c>
      <c r="B139" s="82" t="s">
        <v>889</v>
      </c>
    </row>
    <row r="140" spans="1:2" ht="12.75">
      <c r="A140" s="129">
        <v>40937</v>
      </c>
      <c r="B140" s="82" t="s">
        <v>890</v>
      </c>
    </row>
    <row r="141" spans="1:2" ht="12.75">
      <c r="A141" s="129">
        <v>40938</v>
      </c>
      <c r="B141" s="82" t="s">
        <v>896</v>
      </c>
    </row>
    <row r="142" spans="1:2" ht="12.75">
      <c r="A142" s="129">
        <v>40938</v>
      </c>
      <c r="B142" s="82" t="s">
        <v>138</v>
      </c>
    </row>
    <row r="143" spans="1:2" ht="12.75">
      <c r="A143" s="129">
        <v>40938</v>
      </c>
      <c r="B143" s="82" t="s">
        <v>139</v>
      </c>
    </row>
    <row r="144" spans="1:2" ht="12.75">
      <c r="A144" s="129">
        <v>40939</v>
      </c>
      <c r="B144" s="89" t="s">
        <v>140</v>
      </c>
    </row>
    <row r="145" spans="1:2" ht="12.75">
      <c r="A145" s="129">
        <v>40939</v>
      </c>
      <c r="B145" s="82" t="s">
        <v>141</v>
      </c>
    </row>
    <row r="146" spans="1:2" ht="12.75">
      <c r="A146" s="129">
        <v>40940</v>
      </c>
      <c r="B146" s="57" t="s">
        <v>150</v>
      </c>
    </row>
    <row r="147" spans="1:2" ht="12.75">
      <c r="A147" s="129">
        <v>40940</v>
      </c>
      <c r="B147" s="82" t="s">
        <v>285</v>
      </c>
    </row>
    <row r="148" spans="1:2" ht="12.75">
      <c r="A148" s="129">
        <v>40943</v>
      </c>
      <c r="B148" s="82" t="s">
        <v>284</v>
      </c>
    </row>
    <row r="149" spans="1:2" ht="12.75">
      <c r="A149" s="129">
        <v>40946</v>
      </c>
      <c r="B149" s="82" t="s">
        <v>286</v>
      </c>
    </row>
    <row r="150" spans="1:2" ht="12.75">
      <c r="A150" s="129">
        <v>40946</v>
      </c>
      <c r="B150" s="82" t="s">
        <v>289</v>
      </c>
    </row>
    <row r="151" spans="1:2" ht="12.75">
      <c r="A151" s="129">
        <v>40946</v>
      </c>
      <c r="B151" s="82" t="s">
        <v>290</v>
      </c>
    </row>
    <row r="152" spans="1:2" ht="12.75">
      <c r="A152" s="129">
        <v>40947</v>
      </c>
      <c r="B152" s="82" t="s">
        <v>283</v>
      </c>
    </row>
    <row r="153" spans="1:2" ht="12.75">
      <c r="A153" s="129">
        <v>40947</v>
      </c>
      <c r="B153" s="82" t="s">
        <v>287</v>
      </c>
    </row>
    <row r="154" spans="1:2" ht="12.75">
      <c r="A154" s="129">
        <v>40948</v>
      </c>
      <c r="B154" s="82" t="s">
        <v>288</v>
      </c>
    </row>
    <row r="155" spans="1:12" ht="12.75">
      <c r="A155" s="129">
        <v>40949</v>
      </c>
      <c r="B155" s="82" t="s">
        <v>293</v>
      </c>
      <c r="L155" s="128"/>
    </row>
    <row r="156" spans="1:6" ht="12.75">
      <c r="A156" s="129">
        <v>40953</v>
      </c>
      <c r="B156" s="82" t="s">
        <v>291</v>
      </c>
      <c r="E156" s="82"/>
      <c r="F156" s="82"/>
    </row>
    <row r="157" spans="1:12" ht="12.75">
      <c r="A157" s="129">
        <v>40953</v>
      </c>
      <c r="B157" s="89" t="s">
        <v>2067</v>
      </c>
      <c r="E157" s="82"/>
      <c r="F157" s="82"/>
      <c r="L157" s="128"/>
    </row>
    <row r="158" spans="1:12" ht="12.75">
      <c r="A158" s="129">
        <v>40954</v>
      </c>
      <c r="B158" s="82" t="s">
        <v>292</v>
      </c>
      <c r="E158" s="82"/>
      <c r="F158" s="82"/>
      <c r="L158" s="128"/>
    </row>
    <row r="159" spans="1:12" ht="12.75">
      <c r="A159" s="129">
        <v>40954</v>
      </c>
      <c r="B159" s="89" t="s">
        <v>294</v>
      </c>
      <c r="L159" s="128"/>
    </row>
    <row r="160" spans="1:2" ht="12.75">
      <c r="A160" s="129">
        <v>40954</v>
      </c>
      <c r="B160" s="89" t="s">
        <v>295</v>
      </c>
    </row>
    <row r="161" spans="1:12" ht="12.75">
      <c r="A161" s="129">
        <v>40955</v>
      </c>
      <c r="B161" s="89" t="s">
        <v>296</v>
      </c>
      <c r="L161" s="128"/>
    </row>
    <row r="162" spans="1:12" ht="12.75">
      <c r="A162" s="129">
        <v>40955</v>
      </c>
      <c r="B162" s="89" t="s">
        <v>2068</v>
      </c>
      <c r="L162" s="128"/>
    </row>
    <row r="163" spans="1:12" ht="12.75">
      <c r="A163" s="129">
        <v>40956</v>
      </c>
      <c r="B163" s="89" t="s">
        <v>2066</v>
      </c>
      <c r="L163" s="128"/>
    </row>
    <row r="164" spans="1:12" ht="12.75">
      <c r="A164" s="129">
        <v>40961</v>
      </c>
      <c r="B164" s="89" t="s">
        <v>906</v>
      </c>
      <c r="L164" s="128"/>
    </row>
    <row r="165" spans="1:12" ht="12.75" customHeight="1">
      <c r="A165" s="129">
        <v>40962</v>
      </c>
      <c r="B165" s="89" t="s">
        <v>62</v>
      </c>
      <c r="L165" s="128"/>
    </row>
    <row r="166" spans="1:12" ht="12.75">
      <c r="A166" s="129">
        <v>40962</v>
      </c>
      <c r="B166" s="82" t="s">
        <v>60</v>
      </c>
      <c r="L166" s="128"/>
    </row>
    <row r="167" spans="1:2" ht="12.75">
      <c r="A167" s="129">
        <v>40965</v>
      </c>
      <c r="B167" s="82" t="s">
        <v>65</v>
      </c>
    </row>
    <row r="168" spans="1:2" ht="12.75">
      <c r="A168" s="129">
        <v>40967</v>
      </c>
      <c r="B168" s="82" t="s">
        <v>61</v>
      </c>
    </row>
    <row r="169" spans="1:2" ht="12.75">
      <c r="A169" s="129">
        <v>40972</v>
      </c>
      <c r="B169" s="57" t="s">
        <v>63</v>
      </c>
    </row>
    <row r="170" spans="1:2" ht="12.75">
      <c r="A170" s="129">
        <v>40972</v>
      </c>
      <c r="B170" s="57" t="s">
        <v>64</v>
      </c>
    </row>
    <row r="171" spans="1:2" ht="12.75">
      <c r="A171" s="129">
        <v>41102</v>
      </c>
      <c r="B171" s="128" t="s">
        <v>1536</v>
      </c>
    </row>
    <row r="172" spans="1:2" ht="12.75">
      <c r="A172" s="129">
        <v>41102</v>
      </c>
      <c r="B172" s="128" t="s">
        <v>1537</v>
      </c>
    </row>
    <row r="173" spans="1:2" ht="12.75">
      <c r="A173" s="129">
        <v>41102</v>
      </c>
      <c r="B173" s="57" t="s">
        <v>1538</v>
      </c>
    </row>
    <row r="174" spans="1:2" ht="12.75">
      <c r="A174" s="129">
        <v>41102</v>
      </c>
      <c r="B174" s="57" t="s">
        <v>1539</v>
      </c>
    </row>
    <row r="175" spans="1:2" ht="12.75">
      <c r="A175" s="129">
        <v>41103</v>
      </c>
      <c r="B175" s="128" t="s">
        <v>1540</v>
      </c>
    </row>
    <row r="176" spans="1:2" ht="12.75">
      <c r="A176" s="129">
        <v>41103</v>
      </c>
      <c r="B176" s="128" t="s">
        <v>1541</v>
      </c>
    </row>
    <row r="177" spans="1:2" ht="12.75">
      <c r="A177" s="129">
        <v>41104</v>
      </c>
      <c r="B177" s="128" t="s">
        <v>1542</v>
      </c>
    </row>
    <row r="178" spans="1:2" ht="12.75">
      <c r="A178" s="129">
        <v>41104</v>
      </c>
      <c r="B178" s="128" t="s">
        <v>1543</v>
      </c>
    </row>
    <row r="179" spans="1:2" ht="12.75">
      <c r="A179" s="129">
        <v>41104</v>
      </c>
      <c r="B179" s="128" t="s">
        <v>1544</v>
      </c>
    </row>
    <row r="180" spans="1:2" ht="12.75">
      <c r="A180" s="129">
        <v>41104</v>
      </c>
      <c r="B180" s="128" t="s">
        <v>1545</v>
      </c>
    </row>
    <row r="181" spans="1:2" ht="12.75">
      <c r="A181" s="129">
        <v>41105</v>
      </c>
      <c r="B181" s="128" t="s">
        <v>1546</v>
      </c>
    </row>
    <row r="182" spans="1:2" ht="12.75">
      <c r="A182" s="129">
        <v>41106</v>
      </c>
      <c r="B182" s="128" t="s">
        <v>1547</v>
      </c>
    </row>
    <row r="183" spans="1:2" ht="12.75">
      <c r="A183" s="129">
        <v>41107</v>
      </c>
      <c r="B183" s="128" t="s">
        <v>1548</v>
      </c>
    </row>
    <row r="184" spans="1:2" ht="12.75">
      <c r="A184" s="129">
        <v>41107</v>
      </c>
      <c r="B184" s="128" t="s">
        <v>1549</v>
      </c>
    </row>
    <row r="185" spans="1:2" ht="12.75">
      <c r="A185" s="129">
        <v>41109</v>
      </c>
      <c r="B185" s="130" t="s">
        <v>1845</v>
      </c>
    </row>
    <row r="186" spans="1:2" ht="12.75">
      <c r="A186" s="129">
        <v>41109</v>
      </c>
      <c r="B186" s="128" t="s">
        <v>1846</v>
      </c>
    </row>
    <row r="187" spans="1:2" ht="12.75">
      <c r="A187" s="129">
        <v>41109</v>
      </c>
      <c r="B187" s="128" t="s">
        <v>1847</v>
      </c>
    </row>
    <row r="188" spans="1:2" ht="12.75">
      <c r="A188" s="129">
        <v>41110</v>
      </c>
      <c r="B188" s="82" t="s">
        <v>2205</v>
      </c>
    </row>
    <row r="189" spans="1:2" ht="12.75">
      <c r="A189" s="129">
        <v>41111</v>
      </c>
      <c r="B189" s="128" t="s">
        <v>1848</v>
      </c>
    </row>
    <row r="190" spans="1:2" ht="12.75">
      <c r="A190" s="129">
        <v>41112</v>
      </c>
      <c r="B190" s="128" t="s">
        <v>1849</v>
      </c>
    </row>
    <row r="191" spans="1:3" ht="12.75">
      <c r="A191" s="129">
        <v>41112</v>
      </c>
      <c r="B191" s="128" t="s">
        <v>1850</v>
      </c>
      <c r="C191" s="135"/>
    </row>
    <row r="192" spans="1:3" ht="12.75">
      <c r="A192" s="129">
        <v>41112</v>
      </c>
      <c r="B192" s="128" t="s">
        <v>1851</v>
      </c>
      <c r="C192" s="135"/>
    </row>
    <row r="193" spans="1:2" ht="12.75">
      <c r="A193" s="129">
        <v>41113</v>
      </c>
      <c r="B193" s="135" t="s">
        <v>2188</v>
      </c>
    </row>
    <row r="194" spans="1:2" ht="12.75">
      <c r="A194" s="129">
        <v>41113</v>
      </c>
      <c r="B194" s="135" t="s">
        <v>2189</v>
      </c>
    </row>
    <row r="195" spans="1:2" ht="12.75">
      <c r="A195" s="129">
        <v>41114</v>
      </c>
      <c r="B195" s="135" t="s">
        <v>2190</v>
      </c>
    </row>
    <row r="196" spans="1:2" ht="12.75">
      <c r="A196" s="129">
        <v>41114</v>
      </c>
      <c r="B196" s="135" t="s">
        <v>2191</v>
      </c>
    </row>
    <row r="197" spans="1:2" ht="12.75">
      <c r="A197" s="129">
        <v>41114</v>
      </c>
      <c r="B197" s="135" t="s">
        <v>2192</v>
      </c>
    </row>
    <row r="198" spans="1:2" ht="12.75">
      <c r="A198" s="129">
        <v>41116</v>
      </c>
      <c r="B198" s="135" t="s">
        <v>2193</v>
      </c>
    </row>
    <row r="199" spans="1:2" ht="12.75">
      <c r="A199" s="129">
        <v>41116</v>
      </c>
      <c r="B199" s="135" t="s">
        <v>2194</v>
      </c>
    </row>
    <row r="200" spans="1:2" ht="12.75">
      <c r="A200" s="129">
        <v>41116</v>
      </c>
      <c r="B200" s="135" t="s">
        <v>2204</v>
      </c>
    </row>
    <row r="201" spans="1:2" ht="12.75">
      <c r="A201" s="129">
        <v>41117</v>
      </c>
      <c r="B201" s="135" t="s">
        <v>2195</v>
      </c>
    </row>
    <row r="202" spans="1:2" ht="12.75">
      <c r="A202" s="129">
        <v>41117</v>
      </c>
      <c r="B202" s="135" t="s">
        <v>2196</v>
      </c>
    </row>
    <row r="203" spans="1:2" ht="12.75">
      <c r="A203" s="129">
        <v>41117</v>
      </c>
      <c r="B203" s="135" t="s">
        <v>2197</v>
      </c>
    </row>
    <row r="204" spans="1:2" ht="12.75">
      <c r="A204" s="129">
        <v>41117</v>
      </c>
      <c r="B204" s="135" t="s">
        <v>2198</v>
      </c>
    </row>
    <row r="205" spans="1:2" ht="12.75">
      <c r="A205" s="129">
        <v>41118</v>
      </c>
      <c r="B205" s="135" t="s">
        <v>2199</v>
      </c>
    </row>
    <row r="206" spans="1:2" ht="12.75">
      <c r="A206" s="129">
        <v>41118</v>
      </c>
      <c r="B206" s="135" t="s">
        <v>2200</v>
      </c>
    </row>
    <row r="207" spans="1:2" ht="12.75">
      <c r="A207" s="129">
        <v>41119</v>
      </c>
      <c r="B207" s="135" t="s">
        <v>2201</v>
      </c>
    </row>
    <row r="208" spans="1:2" ht="12.75">
      <c r="A208" s="129">
        <v>41119</v>
      </c>
      <c r="B208" s="135" t="s">
        <v>2202</v>
      </c>
    </row>
    <row r="209" spans="1:2" ht="12.75">
      <c r="A209" s="129">
        <v>41119</v>
      </c>
      <c r="B209" s="135" t="s">
        <v>2203</v>
      </c>
    </row>
    <row r="210" spans="1:2" ht="12.75">
      <c r="A210" s="129">
        <v>41119</v>
      </c>
      <c r="B210" s="135" t="s">
        <v>2206</v>
      </c>
    </row>
    <row r="211" spans="1:2" ht="12.75">
      <c r="A211" s="129">
        <v>41120</v>
      </c>
      <c r="B211" s="135" t="s">
        <v>2207</v>
      </c>
    </row>
    <row r="212" spans="1:2" ht="12.75">
      <c r="A212" s="129">
        <v>41120</v>
      </c>
      <c r="B212" s="135" t="s">
        <v>2208</v>
      </c>
    </row>
    <row r="213" spans="1:2" ht="12.75">
      <c r="A213" s="129">
        <v>41121</v>
      </c>
      <c r="B213" s="135" t="s">
        <v>2209</v>
      </c>
    </row>
    <row r="214" spans="1:2" ht="12.75">
      <c r="A214" s="129">
        <v>41121</v>
      </c>
      <c r="B214" s="135" t="s">
        <v>2210</v>
      </c>
    </row>
    <row r="215" spans="1:2" ht="12.75">
      <c r="A215" s="129">
        <v>41121</v>
      </c>
      <c r="B215" s="135" t="s">
        <v>2211</v>
      </c>
    </row>
    <row r="216" spans="1:2" ht="12.75">
      <c r="A216" s="129">
        <v>41122</v>
      </c>
      <c r="B216" s="135" t="s">
        <v>2264</v>
      </c>
    </row>
    <row r="217" spans="1:2" ht="12.75">
      <c r="A217" s="129">
        <v>41122</v>
      </c>
      <c r="B217" s="135" t="s">
        <v>2288</v>
      </c>
    </row>
    <row r="218" spans="1:2" ht="12.75">
      <c r="A218" s="129">
        <v>41150</v>
      </c>
      <c r="B218" s="135" t="s">
        <v>2261</v>
      </c>
    </row>
    <row r="219" spans="1:2" ht="12.75">
      <c r="A219" s="129">
        <v>41153</v>
      </c>
      <c r="B219" s="136" t="s">
        <v>1576</v>
      </c>
    </row>
    <row r="220" spans="1:2" ht="12.75">
      <c r="A220" s="129">
        <v>41153</v>
      </c>
      <c r="B220" s="135" t="s">
        <v>2262</v>
      </c>
    </row>
    <row r="221" spans="1:2" ht="12.75">
      <c r="A221" s="129">
        <v>41163</v>
      </c>
      <c r="B221" s="135" t="s">
        <v>2263</v>
      </c>
    </row>
    <row r="222" spans="1:2" ht="12.75">
      <c r="A222" s="129">
        <v>41233</v>
      </c>
      <c r="B222" s="89" t="s">
        <v>2592</v>
      </c>
    </row>
    <row r="223" spans="1:2" ht="12.75">
      <c r="A223" s="129">
        <v>41233</v>
      </c>
      <c r="B223" s="135" t="s">
        <v>2591</v>
      </c>
    </row>
    <row r="224" spans="1:3" ht="12.75">
      <c r="A224" s="129">
        <v>41237</v>
      </c>
      <c r="B224" s="135" t="s">
        <v>1524</v>
      </c>
      <c r="C224" s="82"/>
    </row>
    <row r="225" spans="1:3" ht="12.75">
      <c r="A225" s="129">
        <v>41250</v>
      </c>
      <c r="B225" s="82" t="s">
        <v>1525</v>
      </c>
      <c r="C225" s="82"/>
    </row>
    <row r="226" spans="1:2" ht="12.75">
      <c r="A226" s="129">
        <v>41257</v>
      </c>
      <c r="B226" s="82" t="s">
        <v>2453</v>
      </c>
    </row>
    <row r="227" spans="1:3" ht="12.75">
      <c r="A227" s="129">
        <v>41263</v>
      </c>
      <c r="B227" s="82" t="s">
        <v>2454</v>
      </c>
      <c r="C227" s="82"/>
    </row>
    <row r="228" spans="1:3" ht="12.75">
      <c r="A228" s="129">
        <v>41286</v>
      </c>
      <c r="B228" s="82" t="s">
        <v>1055</v>
      </c>
      <c r="C228" s="82"/>
    </row>
    <row r="229" spans="1:3" ht="12.75">
      <c r="A229" s="129">
        <v>41288</v>
      </c>
      <c r="B229" s="82" t="s">
        <v>305</v>
      </c>
      <c r="C229" s="82"/>
    </row>
    <row r="230" spans="1:3" ht="12.75">
      <c r="A230" s="129">
        <v>41294</v>
      </c>
      <c r="B230" s="82" t="s">
        <v>306</v>
      </c>
      <c r="C230" s="82"/>
    </row>
    <row r="231" spans="1:3" ht="12.75">
      <c r="A231" s="129">
        <v>41294</v>
      </c>
      <c r="B231" s="82" t="s">
        <v>307</v>
      </c>
      <c r="C231" s="82"/>
    </row>
    <row r="232" spans="1:2" ht="12.75">
      <c r="A232" s="129">
        <v>41294</v>
      </c>
      <c r="B232" s="82" t="s">
        <v>2666</v>
      </c>
    </row>
    <row r="233" spans="1:2" ht="12.75">
      <c r="A233" s="129">
        <v>41297</v>
      </c>
      <c r="B233" s="82" t="s">
        <v>2668</v>
      </c>
    </row>
    <row r="234" spans="1:2" ht="12.75">
      <c r="A234" s="129">
        <v>41662</v>
      </c>
      <c r="B234" s="82" t="s">
        <v>2674</v>
      </c>
    </row>
    <row r="235" spans="1:2" ht="12.75">
      <c r="A235" s="129">
        <v>41305</v>
      </c>
      <c r="B235" s="82" t="s">
        <v>1298</v>
      </c>
    </row>
    <row r="236" spans="1:2" ht="12.75">
      <c r="A236" s="129">
        <v>41305</v>
      </c>
      <c r="B236" s="82" t="s">
        <v>1299</v>
      </c>
    </row>
    <row r="237" spans="1:3" ht="12.75">
      <c r="A237" s="129">
        <v>41309</v>
      </c>
      <c r="B237" s="82" t="s">
        <v>2017</v>
      </c>
      <c r="C237" s="183"/>
    </row>
    <row r="238" spans="1:3" ht="12.75">
      <c r="A238" s="129">
        <v>41310</v>
      </c>
      <c r="B238" s="82" t="s">
        <v>501</v>
      </c>
      <c r="C238" s="183"/>
    </row>
    <row r="239" spans="1:3" ht="12.75">
      <c r="A239" s="129">
        <v>41318</v>
      </c>
      <c r="B239" s="184" t="s">
        <v>502</v>
      </c>
      <c r="C239" s="183"/>
    </row>
    <row r="240" spans="1:3" ht="12.75">
      <c r="A240" s="129">
        <v>41320</v>
      </c>
      <c r="B240" s="82" t="s">
        <v>2675</v>
      </c>
      <c r="C240" s="183"/>
    </row>
    <row r="241" spans="1:3" ht="12.75">
      <c r="A241" s="129">
        <v>41323</v>
      </c>
      <c r="B241" s="185" t="s">
        <v>2682</v>
      </c>
      <c r="C241" s="183"/>
    </row>
    <row r="242" spans="1:2" ht="12.75">
      <c r="A242" s="129">
        <v>41325</v>
      </c>
      <c r="B242" s="185" t="s">
        <v>2676</v>
      </c>
    </row>
    <row r="243" spans="1:2" ht="12.75">
      <c r="A243" s="129">
        <v>41325</v>
      </c>
      <c r="B243" s="185" t="s">
        <v>2677</v>
      </c>
    </row>
    <row r="244" spans="1:2" ht="12.75">
      <c r="A244" s="129">
        <v>41325</v>
      </c>
      <c r="B244" s="185" t="s">
        <v>2680</v>
      </c>
    </row>
    <row r="245" spans="1:2" ht="12.75">
      <c r="A245" s="129">
        <v>41325</v>
      </c>
      <c r="B245" s="185" t="s">
        <v>2723</v>
      </c>
    </row>
    <row r="246" spans="1:2" ht="12.75">
      <c r="A246" s="129">
        <v>41326</v>
      </c>
      <c r="B246" s="185" t="s">
        <v>2678</v>
      </c>
    </row>
    <row r="247" spans="1:2" ht="12.75">
      <c r="A247" s="129">
        <v>41327</v>
      </c>
      <c r="B247" s="185" t="s">
        <v>2679</v>
      </c>
    </row>
    <row r="248" spans="1:2" ht="12.75">
      <c r="A248" s="129">
        <v>41328</v>
      </c>
      <c r="B248" s="185" t="s">
        <v>2681</v>
      </c>
    </row>
    <row r="249" spans="1:2" ht="12.75">
      <c r="A249" s="129">
        <v>41329</v>
      </c>
      <c r="B249" s="185" t="s">
        <v>2724</v>
      </c>
    </row>
    <row r="250" spans="1:2" ht="12.75">
      <c r="A250" s="129">
        <v>41332</v>
      </c>
      <c r="B250" s="185" t="s">
        <v>2725</v>
      </c>
    </row>
  </sheetData>
  <sheetProtection/>
  <printOptions/>
  <pageMargins left="0.2" right="0.24" top="1" bottom="1" header="0.5" footer="0.5"/>
  <pageSetup fitToHeight="1"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dimension ref="A3:X45"/>
  <sheetViews>
    <sheetView zoomScalePageLayoutView="0" workbookViewId="0" topLeftCell="A3">
      <selection activeCell="C32" sqref="C31:C32"/>
    </sheetView>
  </sheetViews>
  <sheetFormatPr defaultColWidth="9.140625" defaultRowHeight="12.75"/>
  <cols>
    <col min="1" max="1" width="30.7109375" style="8" bestFit="1" customWidth="1"/>
    <col min="2" max="3" width="24.28125" style="8" customWidth="1"/>
    <col min="4" max="4" width="13.421875" style="8" customWidth="1"/>
    <col min="5" max="5" width="19.28125" style="8" customWidth="1"/>
    <col min="6" max="6" width="9.140625" style="8" customWidth="1"/>
    <col min="7" max="7" width="19.57421875" style="8" bestFit="1" customWidth="1"/>
    <col min="8" max="9" width="15.421875" style="8" customWidth="1"/>
    <col min="10" max="10" width="17.28125" style="8" customWidth="1"/>
    <col min="11" max="11" width="22.00390625" style="8" customWidth="1"/>
    <col min="12" max="12" width="7.7109375" style="8" customWidth="1"/>
    <col min="13" max="13" width="21.8515625" style="8" bestFit="1" customWidth="1"/>
    <col min="14" max="14" width="9.140625" style="8" customWidth="1"/>
    <col min="15" max="15" width="19.7109375" style="8" customWidth="1"/>
    <col min="16" max="16" width="15.7109375" style="8" customWidth="1"/>
    <col min="17" max="17" width="21.7109375" style="8" customWidth="1"/>
    <col min="18" max="18" width="7.28125" style="8" customWidth="1"/>
    <col min="19" max="19" width="23.7109375" style="8" bestFit="1" customWidth="1"/>
    <col min="20" max="20" width="9.140625" style="8" customWidth="1"/>
    <col min="21" max="21" width="17.8515625" style="8" customWidth="1"/>
    <col min="22" max="22" width="16.28125" style="8" customWidth="1"/>
    <col min="23" max="23" width="19.57421875" style="8" customWidth="1"/>
    <col min="24" max="16384" width="9.140625" style="8" customWidth="1"/>
  </cols>
  <sheetData>
    <row r="3" spans="1:24" ht="15.75">
      <c r="A3" s="174"/>
      <c r="B3" s="173"/>
      <c r="C3" s="173"/>
      <c r="D3" s="173"/>
      <c r="E3" s="173"/>
      <c r="F3" s="173"/>
      <c r="G3" s="173"/>
      <c r="H3" s="173"/>
      <c r="I3" s="173"/>
      <c r="J3" s="173"/>
      <c r="K3" s="173"/>
      <c r="L3" s="173"/>
      <c r="M3" s="173"/>
      <c r="N3" s="173"/>
      <c r="O3" s="173"/>
      <c r="P3" s="173"/>
      <c r="Q3" s="173"/>
      <c r="R3" s="173"/>
      <c r="S3" s="173"/>
      <c r="T3" s="173"/>
      <c r="U3" s="173"/>
      <c r="V3" s="173"/>
      <c r="W3" s="175"/>
      <c r="X3" s="173"/>
    </row>
    <row r="4" spans="1:24" ht="15.75">
      <c r="A4" s="1"/>
      <c r="E4" s="8" t="s">
        <v>2455</v>
      </c>
      <c r="F4" s="173"/>
      <c r="K4" s="8" t="s">
        <v>2455</v>
      </c>
      <c r="L4" s="173"/>
      <c r="Q4" s="8" t="s">
        <v>2455</v>
      </c>
      <c r="R4" s="173"/>
      <c r="W4" s="8" t="s">
        <v>2455</v>
      </c>
      <c r="X4" s="173"/>
    </row>
    <row r="5" spans="1:24" ht="15.75">
      <c r="A5" s="1"/>
      <c r="F5" s="173"/>
      <c r="L5" s="173"/>
      <c r="R5" s="173"/>
      <c r="X5" s="173"/>
    </row>
    <row r="6" spans="1:24" ht="15.75">
      <c r="A6" s="8" t="s">
        <v>1673</v>
      </c>
      <c r="F6" s="173"/>
      <c r="G6" s="8" t="s">
        <v>1674</v>
      </c>
      <c r="L6" s="173"/>
      <c r="M6" s="8" t="s">
        <v>1973</v>
      </c>
      <c r="R6" s="173"/>
      <c r="S6" s="8" t="s">
        <v>1562</v>
      </c>
      <c r="X6" s="173"/>
    </row>
    <row r="7" spans="6:24" ht="15.75">
      <c r="F7" s="173"/>
      <c r="L7" s="173"/>
      <c r="R7" s="173"/>
      <c r="S7" s="83" t="s">
        <v>1408</v>
      </c>
      <c r="T7" s="77">
        <v>-2013</v>
      </c>
      <c r="U7" s="83" t="s">
        <v>1656</v>
      </c>
      <c r="V7" s="84">
        <v>2250000</v>
      </c>
      <c r="W7" s="84">
        <f>+V7*-0.5</f>
        <v>-1125000</v>
      </c>
      <c r="X7" s="173"/>
    </row>
    <row r="8" spans="6:24" ht="15.75">
      <c r="F8" s="173"/>
      <c r="L8" s="173"/>
      <c r="R8" s="173"/>
      <c r="X8" s="173"/>
    </row>
    <row r="9" spans="6:24" ht="15.75">
      <c r="F9" s="173"/>
      <c r="L9" s="173"/>
      <c r="R9" s="173"/>
      <c r="X9" s="173"/>
    </row>
    <row r="10" spans="6:24" ht="15.75">
      <c r="F10" s="173"/>
      <c r="L10" s="173"/>
      <c r="R10" s="173"/>
      <c r="X10" s="173"/>
    </row>
    <row r="11" spans="6:24" ht="15.75">
      <c r="F11" s="173"/>
      <c r="L11" s="173"/>
      <c r="R11" s="173"/>
      <c r="X11" s="173"/>
    </row>
    <row r="12" spans="6:24" ht="15.75">
      <c r="F12" s="173"/>
      <c r="L12" s="173"/>
      <c r="R12" s="173"/>
      <c r="X12" s="173"/>
    </row>
    <row r="13" spans="6:24" ht="15.75">
      <c r="F13" s="173"/>
      <c r="L13" s="173"/>
      <c r="R13" s="173"/>
      <c r="X13" s="173"/>
    </row>
    <row r="14" spans="1:24" ht="16.5" thickBot="1">
      <c r="A14" s="1"/>
      <c r="F14" s="173"/>
      <c r="L14" s="173"/>
      <c r="R14" s="173"/>
      <c r="W14" s="172">
        <f>SUM(W7:W13)</f>
        <v>-1125000</v>
      </c>
      <c r="X14" s="173"/>
    </row>
    <row r="15" spans="1:24" ht="16.5" thickTop="1">
      <c r="A15" s="174"/>
      <c r="B15" s="173"/>
      <c r="C15" s="173"/>
      <c r="D15" s="173"/>
      <c r="E15" s="173"/>
      <c r="F15" s="173"/>
      <c r="G15" s="173"/>
      <c r="H15" s="173"/>
      <c r="I15" s="173"/>
      <c r="J15" s="173"/>
      <c r="K15" s="173"/>
      <c r="L15" s="173"/>
      <c r="M15" s="173"/>
      <c r="N15" s="173"/>
      <c r="O15" s="173"/>
      <c r="P15" s="173"/>
      <c r="Q15" s="173"/>
      <c r="R15" s="173"/>
      <c r="S15" s="173"/>
      <c r="T15" s="173"/>
      <c r="U15" s="173"/>
      <c r="V15" s="173"/>
      <c r="W15" s="175"/>
      <c r="X15" s="173"/>
    </row>
    <row r="16" spans="1:24" ht="15.75">
      <c r="A16" s="8" t="s">
        <v>1670</v>
      </c>
      <c r="F16" s="173"/>
      <c r="G16" s="8" t="s">
        <v>46</v>
      </c>
      <c r="L16" s="173"/>
      <c r="M16" s="8" t="s">
        <v>1535</v>
      </c>
      <c r="R16" s="173"/>
      <c r="S16" s="8" t="s">
        <v>2148</v>
      </c>
      <c r="X16" s="173"/>
    </row>
    <row r="17" spans="1:24" ht="15.75">
      <c r="A17" s="83" t="s">
        <v>1607</v>
      </c>
      <c r="B17" s="77">
        <v>-2013</v>
      </c>
      <c r="C17" s="83" t="s">
        <v>1656</v>
      </c>
      <c r="D17" s="84">
        <v>495000</v>
      </c>
      <c r="E17" s="84">
        <v>-250000</v>
      </c>
      <c r="F17" s="173"/>
      <c r="G17" s="83" t="s">
        <v>393</v>
      </c>
      <c r="H17" s="77">
        <v>-2013</v>
      </c>
      <c r="I17" s="83" t="s">
        <v>1652</v>
      </c>
      <c r="J17" s="84">
        <v>1750000</v>
      </c>
      <c r="K17" s="84">
        <f>+J17*-0.5</f>
        <v>-875000</v>
      </c>
      <c r="L17" s="173"/>
      <c r="M17" s="85"/>
      <c r="R17" s="173"/>
      <c r="S17" s="83" t="s">
        <v>2461</v>
      </c>
      <c r="T17" s="77">
        <v>-2013</v>
      </c>
      <c r="U17" s="83" t="s">
        <v>1656</v>
      </c>
      <c r="V17" s="84">
        <v>4250000</v>
      </c>
      <c r="W17" s="84">
        <f>+V17*-0.5</f>
        <v>-2125000</v>
      </c>
      <c r="X17" s="173"/>
    </row>
    <row r="18" spans="1:24" ht="15.75">
      <c r="A18" s="83"/>
      <c r="B18" s="77"/>
      <c r="C18" s="83"/>
      <c r="D18" s="84"/>
      <c r="E18" s="84"/>
      <c r="F18" s="173"/>
      <c r="G18" s="85"/>
      <c r="L18" s="173"/>
      <c r="R18" s="173"/>
      <c r="S18" s="83" t="s">
        <v>328</v>
      </c>
      <c r="T18" s="77">
        <v>-2014</v>
      </c>
      <c r="U18" s="83" t="s">
        <v>1652</v>
      </c>
      <c r="V18" s="84">
        <v>15300000</v>
      </c>
      <c r="W18" s="84">
        <f>+V18*-0.5</f>
        <v>-7650000</v>
      </c>
      <c r="X18" s="173"/>
    </row>
    <row r="19" spans="6:24" ht="15.75">
      <c r="F19" s="173"/>
      <c r="L19" s="173"/>
      <c r="R19" s="173"/>
      <c r="W19" s="21"/>
      <c r="X19" s="173"/>
    </row>
    <row r="20" spans="6:24" ht="15.75">
      <c r="F20" s="173"/>
      <c r="L20" s="173"/>
      <c r="R20" s="173"/>
      <c r="W20" s="21"/>
      <c r="X20" s="173"/>
    </row>
    <row r="21" spans="6:24" ht="15.75">
      <c r="F21" s="173"/>
      <c r="L21" s="173"/>
      <c r="R21" s="173"/>
      <c r="W21" s="21"/>
      <c r="X21" s="173"/>
    </row>
    <row r="22" spans="6:24" ht="15.75">
      <c r="F22" s="173"/>
      <c r="L22" s="173"/>
      <c r="R22" s="173"/>
      <c r="W22" s="21"/>
      <c r="X22" s="173"/>
    </row>
    <row r="23" spans="6:24" ht="15.75">
      <c r="F23" s="173"/>
      <c r="L23" s="173"/>
      <c r="R23" s="173"/>
      <c r="W23" s="21"/>
      <c r="X23" s="173"/>
    </row>
    <row r="24" spans="1:24" ht="15.75">
      <c r="A24" s="1"/>
      <c r="F24" s="173"/>
      <c r="L24" s="173"/>
      <c r="R24" s="173"/>
      <c r="W24" s="21"/>
      <c r="X24" s="173"/>
    </row>
    <row r="25" spans="1:24" ht="16.5" thickBot="1">
      <c r="A25" s="1"/>
      <c r="E25" s="171">
        <f>SUM(E17:E22)</f>
        <v>-250000</v>
      </c>
      <c r="F25" s="173"/>
      <c r="K25" s="172">
        <f>SUM(K17:K22)</f>
        <v>-875000</v>
      </c>
      <c r="L25" s="173"/>
      <c r="R25" s="173"/>
      <c r="W25" s="172">
        <f>SUM(W17:W24)</f>
        <v>-9775000</v>
      </c>
      <c r="X25" s="173"/>
    </row>
    <row r="26" spans="1:24" ht="16.5" thickTop="1">
      <c r="A26" s="174"/>
      <c r="B26" s="173"/>
      <c r="C26" s="173"/>
      <c r="D26" s="173"/>
      <c r="E26" s="173"/>
      <c r="F26" s="173"/>
      <c r="G26" s="173"/>
      <c r="H26" s="173"/>
      <c r="I26" s="173"/>
      <c r="J26" s="173"/>
      <c r="K26" s="173"/>
      <c r="L26" s="173"/>
      <c r="M26" s="173"/>
      <c r="N26" s="173"/>
      <c r="O26" s="173"/>
      <c r="P26" s="173"/>
      <c r="Q26" s="173"/>
      <c r="R26" s="173"/>
      <c r="S26" s="173"/>
      <c r="T26" s="173"/>
      <c r="U26" s="173"/>
      <c r="V26" s="173"/>
      <c r="W26" s="175"/>
      <c r="X26" s="173"/>
    </row>
    <row r="27" spans="1:24" ht="15.75">
      <c r="A27" s="8" t="s">
        <v>541</v>
      </c>
      <c r="F27" s="173"/>
      <c r="G27" s="8" t="s">
        <v>1974</v>
      </c>
      <c r="L27" s="173"/>
      <c r="M27" s="8" t="s">
        <v>928</v>
      </c>
      <c r="R27" s="173"/>
      <c r="S27" s="8" t="s">
        <v>1658</v>
      </c>
      <c r="X27" s="173"/>
    </row>
    <row r="28" spans="1:24" ht="15.75">
      <c r="A28" s="83" t="s">
        <v>2063</v>
      </c>
      <c r="B28" s="77">
        <v>-2014</v>
      </c>
      <c r="C28" s="83" t="s">
        <v>1655</v>
      </c>
      <c r="D28" s="84">
        <v>500000</v>
      </c>
      <c r="E28" s="84">
        <f>+D28*-0.5</f>
        <v>-250000</v>
      </c>
      <c r="F28" s="173"/>
      <c r="L28" s="173"/>
      <c r="R28" s="173"/>
      <c r="S28" s="83" t="s">
        <v>1746</v>
      </c>
      <c r="T28" s="77">
        <v>-2014</v>
      </c>
      <c r="U28" s="83" t="s">
        <v>1655</v>
      </c>
      <c r="V28" s="84">
        <v>5550000</v>
      </c>
      <c r="W28" s="84">
        <f>+V28*-0.5</f>
        <v>-2775000</v>
      </c>
      <c r="X28" s="173"/>
    </row>
    <row r="29" spans="1:24" ht="15.75">
      <c r="A29" s="83" t="s">
        <v>14</v>
      </c>
      <c r="B29" s="77">
        <v>-2013</v>
      </c>
      <c r="C29" s="83" t="s">
        <v>1655</v>
      </c>
      <c r="D29" s="84">
        <v>3500000</v>
      </c>
      <c r="E29" s="84">
        <f>+D29*-0.5</f>
        <v>-1750000</v>
      </c>
      <c r="F29" s="173"/>
      <c r="L29" s="173"/>
      <c r="R29" s="173"/>
      <c r="X29" s="173"/>
    </row>
    <row r="30" spans="1:24" ht="15.75">
      <c r="A30" s="83" t="s">
        <v>1049</v>
      </c>
      <c r="B30" s="77">
        <v>-2013</v>
      </c>
      <c r="C30" s="83" t="s">
        <v>1655</v>
      </c>
      <c r="D30" s="84">
        <v>6750000</v>
      </c>
      <c r="E30" s="84">
        <f>+D30*-0.5</f>
        <v>-3375000</v>
      </c>
      <c r="F30" s="173"/>
      <c r="L30" s="173"/>
      <c r="R30" s="173"/>
      <c r="X30" s="173"/>
    </row>
    <row r="31" spans="6:24" ht="15.75">
      <c r="F31" s="173"/>
      <c r="G31" s="85"/>
      <c r="L31" s="173"/>
      <c r="R31" s="173"/>
      <c r="X31" s="173"/>
    </row>
    <row r="32" spans="6:24" ht="15.75">
      <c r="F32" s="173"/>
      <c r="G32" s="85"/>
      <c r="L32" s="173"/>
      <c r="R32" s="173"/>
      <c r="X32" s="173"/>
    </row>
    <row r="33" spans="6:24" ht="15.75">
      <c r="F33" s="173"/>
      <c r="G33" s="85"/>
      <c r="L33" s="173"/>
      <c r="R33" s="173"/>
      <c r="X33" s="173"/>
    </row>
    <row r="34" spans="5:24" ht="16.5" thickBot="1">
      <c r="E34" s="172">
        <f>SUM(E28:E33)</f>
        <v>-5375000</v>
      </c>
      <c r="F34" s="173"/>
      <c r="L34" s="173"/>
      <c r="R34" s="173"/>
      <c r="X34" s="173"/>
    </row>
    <row r="35" spans="1:24" ht="17.25" thickBot="1" thickTop="1">
      <c r="A35" s="1"/>
      <c r="F35" s="173"/>
      <c r="L35" s="173"/>
      <c r="R35" s="173"/>
      <c r="W35" s="172">
        <f>SUM(W28:W34)</f>
        <v>-2775000</v>
      </c>
      <c r="X35" s="173"/>
    </row>
    <row r="36" spans="1:24" ht="16.5" thickTop="1">
      <c r="A36" s="174"/>
      <c r="B36" s="173"/>
      <c r="C36" s="173"/>
      <c r="D36" s="173"/>
      <c r="E36" s="173"/>
      <c r="F36" s="173"/>
      <c r="G36" s="173"/>
      <c r="H36" s="173"/>
      <c r="I36" s="173"/>
      <c r="J36" s="173"/>
      <c r="K36" s="173"/>
      <c r="L36" s="173"/>
      <c r="M36" s="173"/>
      <c r="N36" s="173"/>
      <c r="O36" s="173"/>
      <c r="P36" s="173"/>
      <c r="Q36" s="173"/>
      <c r="R36" s="173"/>
      <c r="S36" s="173"/>
      <c r="T36" s="173"/>
      <c r="U36" s="173"/>
      <c r="V36" s="173"/>
      <c r="W36" s="175"/>
      <c r="X36" s="173"/>
    </row>
    <row r="37" spans="1:24" ht="15.75">
      <c r="A37" s="8" t="s">
        <v>1661</v>
      </c>
      <c r="F37" s="173"/>
      <c r="G37" s="8" t="s">
        <v>2545</v>
      </c>
      <c r="L37" s="173"/>
      <c r="M37" s="8" t="s">
        <v>2472</v>
      </c>
      <c r="R37" s="173"/>
      <c r="S37" s="8" t="s">
        <v>984</v>
      </c>
      <c r="X37" s="173"/>
    </row>
    <row r="38" spans="1:24" ht="15.75">
      <c r="A38" s="83" t="s">
        <v>2163</v>
      </c>
      <c r="B38" s="77">
        <v>-2014</v>
      </c>
      <c r="C38" s="83" t="s">
        <v>1747</v>
      </c>
      <c r="D38" s="84">
        <v>1500000</v>
      </c>
      <c r="E38" s="84">
        <f>+D38*-0.5</f>
        <v>-750000</v>
      </c>
      <c r="F38" s="173"/>
      <c r="G38" s="85"/>
      <c r="L38" s="173"/>
      <c r="M38" s="83" t="s">
        <v>1682</v>
      </c>
      <c r="N38" s="77">
        <v>-2013</v>
      </c>
      <c r="O38" s="83" t="s">
        <v>1655</v>
      </c>
      <c r="P38" s="84">
        <v>2500000</v>
      </c>
      <c r="Q38" s="84">
        <f>+P38*-0.5</f>
        <v>-1250000</v>
      </c>
      <c r="R38" s="173"/>
      <c r="S38" s="83" t="s">
        <v>2154</v>
      </c>
      <c r="T38" s="77">
        <v>-2014</v>
      </c>
      <c r="U38" s="83" t="s">
        <v>1655</v>
      </c>
      <c r="V38" s="84">
        <v>2000000</v>
      </c>
      <c r="W38" s="84">
        <f>+V38*-0.5</f>
        <v>-1000000</v>
      </c>
      <c r="X38" s="173"/>
    </row>
    <row r="39" spans="6:24" ht="15.75">
      <c r="F39" s="173"/>
      <c r="L39" s="173"/>
      <c r="R39" s="173"/>
      <c r="S39" s="83" t="s">
        <v>2091</v>
      </c>
      <c r="T39" s="77">
        <v>-2014</v>
      </c>
      <c r="U39" s="83" t="s">
        <v>1654</v>
      </c>
      <c r="V39" s="84">
        <v>1750000</v>
      </c>
      <c r="W39" s="84">
        <f>+V39*-0.5</f>
        <v>-875000</v>
      </c>
      <c r="X39" s="173"/>
    </row>
    <row r="40" spans="6:24" ht="15.75">
      <c r="F40" s="173"/>
      <c r="L40" s="173"/>
      <c r="R40" s="173"/>
      <c r="S40" s="83" t="s">
        <v>952</v>
      </c>
      <c r="T40" s="77">
        <v>-2014</v>
      </c>
      <c r="U40" s="83" t="s">
        <v>1654</v>
      </c>
      <c r="V40" s="84">
        <v>2250000</v>
      </c>
      <c r="W40" s="84">
        <f>+V40*-0.5</f>
        <v>-1125000</v>
      </c>
      <c r="X40" s="173"/>
    </row>
    <row r="41" spans="6:24" ht="15.75">
      <c r="F41" s="173"/>
      <c r="L41" s="173"/>
      <c r="R41" s="173"/>
      <c r="X41" s="173"/>
    </row>
    <row r="42" spans="6:24" ht="15.75">
      <c r="F42" s="173"/>
      <c r="L42" s="173"/>
      <c r="R42" s="173"/>
      <c r="X42" s="173"/>
    </row>
    <row r="43" spans="6:24" ht="15.75">
      <c r="F43" s="173"/>
      <c r="L43" s="173"/>
      <c r="R43" s="173"/>
      <c r="X43" s="173"/>
    </row>
    <row r="44" spans="5:24" ht="16.5" thickBot="1">
      <c r="E44" s="172">
        <f>SUM(E38:E43)</f>
        <v>-750000</v>
      </c>
      <c r="F44" s="173"/>
      <c r="L44" s="173"/>
      <c r="Q44" s="172">
        <f>SUM(Q38:Q43)</f>
        <v>-1250000</v>
      </c>
      <c r="R44" s="173"/>
      <c r="U44" s="85"/>
      <c r="W44" s="172">
        <f>SUM(W38:W43)</f>
        <v>-3000000</v>
      </c>
      <c r="X44" s="173"/>
    </row>
    <row r="45" spans="1:24" ht="16.5" thickTop="1">
      <c r="A45" s="174"/>
      <c r="B45" s="173"/>
      <c r="C45" s="173"/>
      <c r="D45" s="173"/>
      <c r="E45" s="173"/>
      <c r="F45" s="173"/>
      <c r="G45" s="173"/>
      <c r="H45" s="173"/>
      <c r="I45" s="173"/>
      <c r="J45" s="173"/>
      <c r="K45" s="173"/>
      <c r="L45" s="173"/>
      <c r="M45" s="173"/>
      <c r="N45" s="173"/>
      <c r="O45" s="173"/>
      <c r="P45" s="173"/>
      <c r="Q45" s="173"/>
      <c r="R45" s="173"/>
      <c r="S45" s="173"/>
      <c r="T45" s="173"/>
      <c r="U45" s="173"/>
      <c r="V45" s="173"/>
      <c r="W45" s="175"/>
      <c r="X45" s="1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114"/>
  <sheetViews>
    <sheetView zoomScale="75" zoomScaleNormal="75" zoomScalePageLayoutView="0" workbookViewId="0" topLeftCell="A49">
      <selection activeCell="A91" sqref="A91"/>
    </sheetView>
  </sheetViews>
  <sheetFormatPr defaultColWidth="9.140625" defaultRowHeight="12.75"/>
  <cols>
    <col min="1" max="1" width="22.7109375" style="8" customWidth="1"/>
    <col min="2" max="2" width="13.28125" style="8" customWidth="1"/>
    <col min="3" max="3" width="17.7109375" style="8" customWidth="1"/>
    <col min="4" max="4" width="35.140625" style="8" customWidth="1"/>
    <col min="5" max="5" width="7.00390625" style="8" customWidth="1"/>
    <col min="6" max="6" width="24.28125" style="8" bestFit="1" customWidth="1"/>
    <col min="7" max="7" width="14.140625" style="8" customWidth="1"/>
    <col min="8" max="8" width="16.7109375" style="8" customWidth="1"/>
    <col min="9" max="9" width="30.57421875" style="8" customWidth="1"/>
    <col min="10" max="10" width="6.140625" style="8" customWidth="1"/>
    <col min="11" max="11" width="21.140625" style="8" bestFit="1" customWidth="1"/>
    <col min="12" max="12" width="11.421875" style="8" bestFit="1" customWidth="1"/>
    <col min="13" max="13" width="16.57421875" style="8" customWidth="1"/>
    <col min="14" max="14" width="28.00390625" style="8" customWidth="1"/>
    <col min="15" max="15" width="7.00390625" style="8" customWidth="1"/>
    <col min="16" max="16" width="23.00390625" style="8" bestFit="1" customWidth="1"/>
    <col min="17" max="17" width="10.00390625" style="8" bestFit="1" customWidth="1"/>
    <col min="18" max="18" width="20.7109375" style="8" customWidth="1"/>
    <col min="19" max="19" width="38.7109375" style="8" customWidth="1"/>
    <col min="20" max="20" width="6.57421875" style="8" customWidth="1"/>
    <col min="21" max="21" width="9.140625" style="8" customWidth="1"/>
    <col min="22" max="22" width="6.8515625" style="8" customWidth="1"/>
    <col min="23" max="23" width="6.57421875" style="8" customWidth="1"/>
    <col min="24" max="16384" width="9.140625" style="8" customWidth="1"/>
  </cols>
  <sheetData>
    <row r="1" spans="1:20" ht="15.75">
      <c r="A1" s="3" t="s">
        <v>1424</v>
      </c>
      <c r="E1" s="163"/>
      <c r="J1" s="163"/>
      <c r="O1" s="163"/>
      <c r="T1" s="163"/>
    </row>
    <row r="2" spans="1:20" ht="15.75">
      <c r="A2" s="3" t="str">
        <f>+Summary!A5</f>
        <v>Homer Spits</v>
      </c>
      <c r="B2" s="3"/>
      <c r="C2" s="3"/>
      <c r="D2" s="3"/>
      <c r="E2" s="163"/>
      <c r="F2" s="3" t="str">
        <f>+Summary!A6</f>
        <v>North Slope Drillers</v>
      </c>
      <c r="G2" s="3"/>
      <c r="H2" s="3"/>
      <c r="I2" s="3"/>
      <c r="J2" s="163"/>
      <c r="K2" s="3" t="s">
        <v>1973</v>
      </c>
      <c r="L2" s="3"/>
      <c r="M2" s="3"/>
      <c r="N2" s="3"/>
      <c r="O2" s="163"/>
      <c r="P2" s="3" t="str">
        <f>+Summary!A8</f>
        <v>Data City Cache Hogs</v>
      </c>
      <c r="Q2" s="3"/>
      <c r="R2" s="3"/>
      <c r="S2" s="3"/>
      <c r="T2" s="163"/>
    </row>
    <row r="3" spans="1:20" ht="15.75">
      <c r="A3" s="12" t="s">
        <v>1645</v>
      </c>
      <c r="B3" s="12" t="s">
        <v>1646</v>
      </c>
      <c r="C3" s="12" t="s">
        <v>1415</v>
      </c>
      <c r="D3" s="12" t="s">
        <v>1648</v>
      </c>
      <c r="E3" s="163"/>
      <c r="F3" s="12" t="s">
        <v>1645</v>
      </c>
      <c r="G3" s="12" t="s">
        <v>1646</v>
      </c>
      <c r="H3" s="12" t="s">
        <v>1415</v>
      </c>
      <c r="I3" s="12" t="s">
        <v>1648</v>
      </c>
      <c r="J3" s="163"/>
      <c r="K3" s="12" t="s">
        <v>1645</v>
      </c>
      <c r="L3" s="12" t="s">
        <v>1646</v>
      </c>
      <c r="M3" s="12" t="s">
        <v>1415</v>
      </c>
      <c r="N3" s="12" t="s">
        <v>1648</v>
      </c>
      <c r="O3" s="163"/>
      <c r="P3" s="12" t="s">
        <v>1645</v>
      </c>
      <c r="Q3" s="12" t="s">
        <v>1646</v>
      </c>
      <c r="R3" s="12" t="s">
        <v>1415</v>
      </c>
      <c r="S3" s="12" t="s">
        <v>1648</v>
      </c>
      <c r="T3" s="163"/>
    </row>
    <row r="4" spans="1:20" ht="15.75">
      <c r="A4" s="4"/>
      <c r="B4" s="5"/>
      <c r="C4" s="23"/>
      <c r="D4" s="12"/>
      <c r="E4" s="163"/>
      <c r="F4" s="4"/>
      <c r="G4" s="5"/>
      <c r="H4" s="23"/>
      <c r="I4" s="12"/>
      <c r="J4" s="163"/>
      <c r="O4" s="163"/>
      <c r="P4" s="4" t="s">
        <v>549</v>
      </c>
      <c r="Q4" s="5">
        <v>-2013</v>
      </c>
      <c r="R4" s="23">
        <v>250000</v>
      </c>
      <c r="S4" s="12" t="s">
        <v>2456</v>
      </c>
      <c r="T4" s="163"/>
    </row>
    <row r="5" spans="1:20" ht="15.75">
      <c r="A5" s="3"/>
      <c r="B5" s="3"/>
      <c r="C5" s="12"/>
      <c r="D5" s="3"/>
      <c r="E5" s="163"/>
      <c r="F5" s="4"/>
      <c r="G5" s="5"/>
      <c r="H5" s="23"/>
      <c r="I5" s="12"/>
      <c r="J5" s="163"/>
      <c r="O5" s="163"/>
      <c r="P5" s="4" t="s">
        <v>1433</v>
      </c>
      <c r="Q5" s="5">
        <v>-2013</v>
      </c>
      <c r="R5" s="23">
        <v>250000</v>
      </c>
      <c r="S5" s="12" t="s">
        <v>1426</v>
      </c>
      <c r="T5" s="163"/>
    </row>
    <row r="6" spans="1:20" ht="15.75">
      <c r="A6" s="3"/>
      <c r="B6" s="3"/>
      <c r="C6" s="12"/>
      <c r="D6" s="3"/>
      <c r="E6" s="163"/>
      <c r="F6" s="4"/>
      <c r="G6" s="5"/>
      <c r="H6" s="23"/>
      <c r="I6" s="12"/>
      <c r="J6" s="163"/>
      <c r="O6" s="163"/>
      <c r="P6" s="4" t="s">
        <v>2404</v>
      </c>
      <c r="Q6" s="5">
        <v>-2013</v>
      </c>
      <c r="R6" s="23">
        <v>250000</v>
      </c>
      <c r="S6" s="12" t="s">
        <v>2042</v>
      </c>
      <c r="T6" s="163"/>
    </row>
    <row r="7" spans="1:20" ht="15.75">
      <c r="A7" s="3"/>
      <c r="B7" s="3"/>
      <c r="C7" s="12"/>
      <c r="D7" s="3"/>
      <c r="E7" s="163"/>
      <c r="F7" s="4"/>
      <c r="G7" s="5"/>
      <c r="H7" s="23"/>
      <c r="I7" s="12"/>
      <c r="J7" s="163"/>
      <c r="O7" s="163"/>
      <c r="T7" s="163"/>
    </row>
    <row r="8" spans="1:20" ht="15.75">
      <c r="A8" s="3"/>
      <c r="B8" s="3"/>
      <c r="C8" s="12"/>
      <c r="D8" s="3"/>
      <c r="E8" s="163"/>
      <c r="F8" s="4"/>
      <c r="G8" s="5"/>
      <c r="H8" s="23"/>
      <c r="I8" s="12"/>
      <c r="J8" s="163"/>
      <c r="O8" s="163"/>
      <c r="T8" s="163"/>
    </row>
    <row r="9" spans="1:20" ht="15.75">
      <c r="A9" s="3"/>
      <c r="B9" s="3"/>
      <c r="C9" s="12"/>
      <c r="D9" s="3"/>
      <c r="E9" s="163"/>
      <c r="F9" s="4"/>
      <c r="G9" s="5"/>
      <c r="H9" s="23"/>
      <c r="I9" s="12"/>
      <c r="J9" s="163"/>
      <c r="O9" s="163"/>
      <c r="P9" s="4"/>
      <c r="Q9" s="5"/>
      <c r="R9" s="23"/>
      <c r="S9" s="12"/>
      <c r="T9" s="163"/>
    </row>
    <row r="10" spans="1:20" ht="15.75">
      <c r="A10" s="3"/>
      <c r="B10" s="3"/>
      <c r="C10" s="12"/>
      <c r="D10" s="3"/>
      <c r="E10" s="163"/>
      <c r="F10" s="4"/>
      <c r="G10" s="5"/>
      <c r="H10" s="23"/>
      <c r="I10" s="12"/>
      <c r="J10" s="163"/>
      <c r="K10" s="12"/>
      <c r="L10" s="12"/>
      <c r="M10" s="12"/>
      <c r="N10" s="12"/>
      <c r="O10" s="163"/>
      <c r="P10" s="4"/>
      <c r="Q10" s="5"/>
      <c r="R10" s="23"/>
      <c r="S10" s="12"/>
      <c r="T10" s="163"/>
    </row>
    <row r="11" spans="1:20" ht="15.75">
      <c r="A11" s="3"/>
      <c r="B11" s="3"/>
      <c r="C11" s="12"/>
      <c r="D11" s="3"/>
      <c r="E11" s="163"/>
      <c r="F11" s="4"/>
      <c r="G11" s="5"/>
      <c r="H11" s="23"/>
      <c r="I11" s="12"/>
      <c r="J11" s="163"/>
      <c r="K11" s="12"/>
      <c r="L11" s="12"/>
      <c r="M11" s="12"/>
      <c r="N11" s="12"/>
      <c r="O11" s="163"/>
      <c r="T11" s="163"/>
    </row>
    <row r="12" spans="1:20" ht="15.75">
      <c r="A12" s="3"/>
      <c r="B12" s="3"/>
      <c r="C12" s="12"/>
      <c r="D12" s="3"/>
      <c r="E12" s="163"/>
      <c r="F12" s="4"/>
      <c r="G12" s="5"/>
      <c r="H12" s="23"/>
      <c r="I12" s="12"/>
      <c r="J12" s="163"/>
      <c r="K12" s="12"/>
      <c r="L12" s="12"/>
      <c r="M12" s="12"/>
      <c r="N12" s="12"/>
      <c r="O12" s="163"/>
      <c r="P12" s="4"/>
      <c r="Q12" s="5"/>
      <c r="R12" s="23"/>
      <c r="S12" s="12"/>
      <c r="T12" s="163"/>
    </row>
    <row r="13" spans="1:20" ht="15.75">
      <c r="A13" s="12"/>
      <c r="B13" s="12"/>
      <c r="C13" s="12"/>
      <c r="D13" s="12"/>
      <c r="E13" s="163"/>
      <c r="F13" s="12"/>
      <c r="G13" s="12"/>
      <c r="H13" s="12"/>
      <c r="I13" s="12"/>
      <c r="J13" s="163"/>
      <c r="K13" s="12"/>
      <c r="L13" s="12"/>
      <c r="M13" s="12"/>
      <c r="N13" s="12"/>
      <c r="O13" s="163"/>
      <c r="P13" s="4"/>
      <c r="Q13" s="5"/>
      <c r="R13" s="23"/>
      <c r="S13" s="12"/>
      <c r="T13" s="163"/>
    </row>
    <row r="14" spans="1:20" ht="15.75">
      <c r="A14" s="12"/>
      <c r="B14" s="12"/>
      <c r="C14" s="12"/>
      <c r="D14" s="12"/>
      <c r="E14" s="163"/>
      <c r="F14" s="12"/>
      <c r="G14" s="12"/>
      <c r="H14" s="12"/>
      <c r="I14" s="12"/>
      <c r="J14" s="163"/>
      <c r="K14" s="12"/>
      <c r="L14" s="12"/>
      <c r="M14" s="12"/>
      <c r="N14" s="12"/>
      <c r="O14" s="163"/>
      <c r="P14" s="12"/>
      <c r="Q14" s="12"/>
      <c r="R14" s="12"/>
      <c r="S14" s="12"/>
      <c r="T14" s="163"/>
    </row>
    <row r="15" spans="5:20" ht="15.75">
      <c r="E15" s="163"/>
      <c r="I15" s="12"/>
      <c r="J15" s="163"/>
      <c r="K15" s="12"/>
      <c r="L15" s="12"/>
      <c r="M15" s="12"/>
      <c r="N15" s="12"/>
      <c r="O15" s="163"/>
      <c r="S15" s="12"/>
      <c r="T15" s="163"/>
    </row>
    <row r="16" spans="5:20" ht="15.75">
      <c r="E16" s="163"/>
      <c r="J16" s="163"/>
      <c r="K16" s="12"/>
      <c r="L16" s="12"/>
      <c r="M16" s="12"/>
      <c r="N16" s="12"/>
      <c r="O16" s="163"/>
      <c r="T16" s="163"/>
    </row>
    <row r="17" spans="5:20" ht="15.75">
      <c r="E17" s="163"/>
      <c r="J17" s="163"/>
      <c r="K17" s="12"/>
      <c r="L17" s="12"/>
      <c r="M17" s="12"/>
      <c r="N17" s="12"/>
      <c r="O17" s="163"/>
      <c r="T17" s="163"/>
    </row>
    <row r="18" spans="5:20" ht="15.75">
      <c r="E18" s="163"/>
      <c r="J18" s="163"/>
      <c r="K18" s="12"/>
      <c r="L18" s="12"/>
      <c r="M18" s="12"/>
      <c r="N18" s="12"/>
      <c r="O18" s="163"/>
      <c r="T18" s="163"/>
    </row>
    <row r="19" spans="1:20" ht="15.75">
      <c r="A19" s="12" t="s">
        <v>1423</v>
      </c>
      <c r="B19" s="12"/>
      <c r="C19" s="23">
        <f>SUM(C4:C18)</f>
        <v>0</v>
      </c>
      <c r="D19" s="12"/>
      <c r="E19" s="163"/>
      <c r="F19" s="12" t="s">
        <v>1423</v>
      </c>
      <c r="G19" s="12"/>
      <c r="H19" s="23">
        <f>SUM(H4:H18)</f>
        <v>0</v>
      </c>
      <c r="J19" s="163"/>
      <c r="K19" s="12" t="s">
        <v>1423</v>
      </c>
      <c r="L19" s="12"/>
      <c r="M19" s="23">
        <f>SUM(M4:M18)</f>
        <v>0</v>
      </c>
      <c r="N19" s="12"/>
      <c r="O19" s="163"/>
      <c r="P19" s="12" t="s">
        <v>1423</v>
      </c>
      <c r="Q19" s="12"/>
      <c r="R19" s="17">
        <f>SUM(R4:R18)</f>
        <v>750000</v>
      </c>
      <c r="T19" s="163"/>
    </row>
    <row r="20" spans="5:20" ht="15.75">
      <c r="E20" s="163"/>
      <c r="J20" s="163"/>
      <c r="O20" s="163"/>
      <c r="T20" s="163"/>
    </row>
    <row r="21" spans="5:20" ht="15.75">
      <c r="E21" s="163"/>
      <c r="J21" s="163"/>
      <c r="O21" s="163"/>
      <c r="T21" s="163"/>
    </row>
    <row r="22" spans="5:20" ht="15.75">
      <c r="E22" s="163"/>
      <c r="J22" s="163"/>
      <c r="O22" s="163"/>
      <c r="T22" s="163"/>
    </row>
    <row r="23" spans="1:20" ht="15.75">
      <c r="A23" s="163"/>
      <c r="B23" s="163"/>
      <c r="C23" s="163"/>
      <c r="D23" s="163"/>
      <c r="E23" s="163"/>
      <c r="F23" s="163"/>
      <c r="G23" s="163"/>
      <c r="H23" s="163"/>
      <c r="I23" s="163"/>
      <c r="J23" s="163"/>
      <c r="K23" s="163"/>
      <c r="L23" s="163"/>
      <c r="M23" s="163"/>
      <c r="N23" s="163"/>
      <c r="O23" s="163"/>
      <c r="P23" s="163"/>
      <c r="Q23" s="163"/>
      <c r="R23" s="163"/>
      <c r="S23" s="163"/>
      <c r="T23" s="163"/>
    </row>
    <row r="24" spans="1:20" ht="15.75">
      <c r="A24" s="3" t="str">
        <f>+Summary!A11</f>
        <v>Bronxville Bombers</v>
      </c>
      <c r="B24" s="3"/>
      <c r="C24" s="3"/>
      <c r="D24" s="3"/>
      <c r="E24" s="163"/>
      <c r="F24" s="3" t="str">
        <f>+Summary!A12</f>
        <v>DC Cagey Bee</v>
      </c>
      <c r="G24" s="3"/>
      <c r="H24" s="3"/>
      <c r="I24" s="3"/>
      <c r="J24" s="163"/>
      <c r="K24" s="3" t="str">
        <f>+Summary!A13</f>
        <v>Windy City Rattlers</v>
      </c>
      <c r="L24" s="3"/>
      <c r="M24" s="3"/>
      <c r="N24" s="3"/>
      <c r="O24" s="163"/>
      <c r="P24" s="3" t="str">
        <f>+Summary!A14</f>
        <v>North Natomas Nomads</v>
      </c>
      <c r="Q24" s="3"/>
      <c r="R24" s="3"/>
      <c r="S24" s="3"/>
      <c r="T24" s="163"/>
    </row>
    <row r="25" spans="1:20" ht="15.75">
      <c r="A25" s="12" t="s">
        <v>1645</v>
      </c>
      <c r="B25" s="12" t="s">
        <v>1646</v>
      </c>
      <c r="C25" s="12" t="s">
        <v>1415</v>
      </c>
      <c r="D25" s="12" t="s">
        <v>1648</v>
      </c>
      <c r="E25" s="163"/>
      <c r="F25" s="12" t="s">
        <v>1645</v>
      </c>
      <c r="G25" s="12" t="s">
        <v>1646</v>
      </c>
      <c r="H25" s="12" t="s">
        <v>1415</v>
      </c>
      <c r="I25" s="12" t="s">
        <v>1648</v>
      </c>
      <c r="J25" s="163"/>
      <c r="K25" s="12" t="s">
        <v>1645</v>
      </c>
      <c r="L25" s="12" t="s">
        <v>1646</v>
      </c>
      <c r="M25" s="12" t="s">
        <v>1415</v>
      </c>
      <c r="N25" s="12" t="s">
        <v>1648</v>
      </c>
      <c r="O25" s="163"/>
      <c r="P25" s="12" t="s">
        <v>1645</v>
      </c>
      <c r="Q25" s="12" t="s">
        <v>1646</v>
      </c>
      <c r="R25" s="12" t="s">
        <v>1415</v>
      </c>
      <c r="S25" s="12" t="s">
        <v>1648</v>
      </c>
      <c r="T25" s="163"/>
    </row>
    <row r="26" spans="1:20" ht="15.75">
      <c r="A26" s="4" t="s">
        <v>2598</v>
      </c>
      <c r="B26" s="5">
        <v>-2013</v>
      </c>
      <c r="C26" s="23">
        <v>250000</v>
      </c>
      <c r="D26" s="12" t="s">
        <v>1230</v>
      </c>
      <c r="E26" s="163"/>
      <c r="F26" s="4" t="s">
        <v>1571</v>
      </c>
      <c r="G26" s="5">
        <v>-2013</v>
      </c>
      <c r="H26" s="23">
        <v>250000</v>
      </c>
      <c r="I26" s="12" t="s">
        <v>1426</v>
      </c>
      <c r="J26" s="163"/>
      <c r="K26" s="4" t="s">
        <v>1752</v>
      </c>
      <c r="L26" s="5">
        <v>-2013</v>
      </c>
      <c r="M26" s="23">
        <v>550000</v>
      </c>
      <c r="N26" s="12" t="s">
        <v>2456</v>
      </c>
      <c r="O26" s="163"/>
      <c r="P26" s="4" t="s">
        <v>1949</v>
      </c>
      <c r="Q26" s="5">
        <v>-2013</v>
      </c>
      <c r="R26" s="23">
        <v>250000</v>
      </c>
      <c r="S26" s="12" t="s">
        <v>1948</v>
      </c>
      <c r="T26" s="163"/>
    </row>
    <row r="27" spans="1:20" ht="15.75">
      <c r="A27" s="4" t="s">
        <v>1380</v>
      </c>
      <c r="B27" s="5">
        <v>-2013</v>
      </c>
      <c r="C27" s="23">
        <v>1750000</v>
      </c>
      <c r="D27" s="12" t="s">
        <v>2456</v>
      </c>
      <c r="E27" s="163"/>
      <c r="F27" s="4" t="s">
        <v>1569</v>
      </c>
      <c r="G27" s="5">
        <v>-2013</v>
      </c>
      <c r="H27" s="23">
        <v>250000</v>
      </c>
      <c r="I27" s="12" t="s">
        <v>1426</v>
      </c>
      <c r="J27" s="163"/>
      <c r="K27" s="4"/>
      <c r="L27" s="5"/>
      <c r="M27" s="23"/>
      <c r="N27" s="12"/>
      <c r="O27" s="163"/>
      <c r="P27" s="4" t="s">
        <v>1409</v>
      </c>
      <c r="Q27" s="5">
        <v>-2013</v>
      </c>
      <c r="R27" s="23">
        <v>1250000</v>
      </c>
      <c r="S27" s="12" t="s">
        <v>2456</v>
      </c>
      <c r="T27" s="163"/>
    </row>
    <row r="28" spans="1:20" ht="15.75">
      <c r="A28" s="4" t="s">
        <v>1383</v>
      </c>
      <c r="B28" s="5">
        <v>-2013</v>
      </c>
      <c r="C28" s="23">
        <v>600000</v>
      </c>
      <c r="D28" s="12" t="s">
        <v>2456</v>
      </c>
      <c r="E28" s="163"/>
      <c r="F28" s="4" t="s">
        <v>1570</v>
      </c>
      <c r="G28" s="5">
        <v>-2013</v>
      </c>
      <c r="H28" s="23">
        <v>250000</v>
      </c>
      <c r="I28" s="12" t="s">
        <v>1426</v>
      </c>
      <c r="J28" s="163"/>
      <c r="K28" s="4"/>
      <c r="L28" s="5"/>
      <c r="M28" s="23"/>
      <c r="N28" s="12"/>
      <c r="O28" s="163"/>
      <c r="P28" s="4" t="s">
        <v>1567</v>
      </c>
      <c r="Q28" s="5">
        <v>-2013</v>
      </c>
      <c r="R28" s="23">
        <v>250000</v>
      </c>
      <c r="S28" s="12" t="s">
        <v>1568</v>
      </c>
      <c r="T28" s="163"/>
    </row>
    <row r="29" spans="1:20" ht="15.75">
      <c r="A29" s="83" t="s">
        <v>558</v>
      </c>
      <c r="B29" s="77">
        <v>-2013</v>
      </c>
      <c r="C29" s="84">
        <v>1250000</v>
      </c>
      <c r="D29" s="85" t="s">
        <v>2456</v>
      </c>
      <c r="E29" s="163"/>
      <c r="F29" s="83" t="s">
        <v>1610</v>
      </c>
      <c r="G29" s="77">
        <v>-2013</v>
      </c>
      <c r="H29" s="84">
        <v>550000</v>
      </c>
      <c r="I29" s="85" t="s">
        <v>2456</v>
      </c>
      <c r="J29" s="163"/>
      <c r="K29" s="4"/>
      <c r="L29" s="5"/>
      <c r="M29" s="23"/>
      <c r="N29" s="12"/>
      <c r="O29" s="163"/>
      <c r="P29" s="83" t="s">
        <v>1805</v>
      </c>
      <c r="Q29" s="77">
        <v>-2013</v>
      </c>
      <c r="R29" s="84">
        <v>10250000</v>
      </c>
      <c r="S29" s="85" t="s">
        <v>917</v>
      </c>
      <c r="T29" s="163"/>
    </row>
    <row r="30" spans="1:20" ht="15.75">
      <c r="A30" s="83" t="s">
        <v>1732</v>
      </c>
      <c r="B30" s="77">
        <v>-2013</v>
      </c>
      <c r="C30" s="84">
        <v>1250000</v>
      </c>
      <c r="D30" s="85" t="s">
        <v>2456</v>
      </c>
      <c r="E30" s="163"/>
      <c r="F30" s="83" t="s">
        <v>556</v>
      </c>
      <c r="G30" s="77">
        <v>-2013</v>
      </c>
      <c r="H30" s="84">
        <v>1500000</v>
      </c>
      <c r="I30" s="85" t="s">
        <v>2456</v>
      </c>
      <c r="J30" s="163"/>
      <c r="O30" s="163"/>
      <c r="P30" s="83" t="s">
        <v>1441</v>
      </c>
      <c r="Q30" s="77">
        <v>-2013</v>
      </c>
      <c r="R30" s="84">
        <v>250000</v>
      </c>
      <c r="S30" s="85" t="s">
        <v>1563</v>
      </c>
      <c r="T30" s="163"/>
    </row>
    <row r="31" spans="1:20" ht="15.75">
      <c r="A31" s="83" t="s">
        <v>1503</v>
      </c>
      <c r="B31" s="77">
        <v>-2013</v>
      </c>
      <c r="C31" s="84">
        <f>1300000-300000</f>
        <v>1000000</v>
      </c>
      <c r="D31" s="85" t="s">
        <v>2456</v>
      </c>
      <c r="E31" s="163"/>
      <c r="J31" s="163"/>
      <c r="K31" s="12"/>
      <c r="L31" s="3"/>
      <c r="M31" s="12"/>
      <c r="N31" s="3"/>
      <c r="O31" s="163"/>
      <c r="P31" s="83" t="s">
        <v>329</v>
      </c>
      <c r="Q31" s="77">
        <v>-2013</v>
      </c>
      <c r="R31" s="84">
        <v>1530000</v>
      </c>
      <c r="S31" s="85" t="s">
        <v>2456</v>
      </c>
      <c r="T31" s="163"/>
    </row>
    <row r="32" spans="1:20" ht="15.75">
      <c r="A32" s="83" t="s">
        <v>1452</v>
      </c>
      <c r="B32" s="77">
        <v>-2013</v>
      </c>
      <c r="C32" s="84">
        <v>250000</v>
      </c>
      <c r="D32" s="85" t="s">
        <v>1426</v>
      </c>
      <c r="E32" s="163"/>
      <c r="J32" s="163"/>
      <c r="K32" s="3"/>
      <c r="L32" s="3"/>
      <c r="M32" s="12"/>
      <c r="N32" s="3"/>
      <c r="O32" s="163"/>
      <c r="P32" s="83" t="s">
        <v>2103</v>
      </c>
      <c r="Q32" s="77">
        <v>-2013</v>
      </c>
      <c r="R32" s="84">
        <v>300000</v>
      </c>
      <c r="S32" s="85" t="s">
        <v>918</v>
      </c>
      <c r="T32" s="163"/>
    </row>
    <row r="33" spans="1:20" ht="15.75">
      <c r="A33" s="83" t="s">
        <v>1606</v>
      </c>
      <c r="B33" s="77">
        <v>-2013</v>
      </c>
      <c r="C33" s="84">
        <v>550000</v>
      </c>
      <c r="D33" s="85" t="s">
        <v>2456</v>
      </c>
      <c r="E33" s="163"/>
      <c r="F33" s="3"/>
      <c r="G33" s="3"/>
      <c r="H33" s="12"/>
      <c r="I33" s="3"/>
      <c r="J33" s="163"/>
      <c r="K33" s="3"/>
      <c r="L33" s="3"/>
      <c r="M33" s="12"/>
      <c r="N33" s="3"/>
      <c r="O33" s="163"/>
      <c r="P33" s="83" t="s">
        <v>2485</v>
      </c>
      <c r="Q33" s="77">
        <v>-2013</v>
      </c>
      <c r="R33" s="84">
        <v>250000</v>
      </c>
      <c r="S33" s="85" t="s">
        <v>2484</v>
      </c>
      <c r="T33" s="163"/>
    </row>
    <row r="34" spans="1:20" ht="15.75">
      <c r="A34" s="83" t="s">
        <v>1603</v>
      </c>
      <c r="B34" s="77">
        <v>-2013</v>
      </c>
      <c r="C34" s="84">
        <v>350000</v>
      </c>
      <c r="D34" s="85" t="s">
        <v>2456</v>
      </c>
      <c r="E34" s="163"/>
      <c r="F34" s="3"/>
      <c r="G34" s="3"/>
      <c r="H34" s="12"/>
      <c r="I34" s="3"/>
      <c r="J34" s="163"/>
      <c r="K34" s="3"/>
      <c r="L34" s="3"/>
      <c r="M34" s="12"/>
      <c r="N34" s="3"/>
      <c r="O34" s="163"/>
      <c r="P34" s="83" t="s">
        <v>1717</v>
      </c>
      <c r="Q34" s="77">
        <v>-2014</v>
      </c>
      <c r="R34" s="84">
        <v>250000</v>
      </c>
      <c r="S34" s="85" t="s">
        <v>918</v>
      </c>
      <c r="T34" s="163"/>
    </row>
    <row r="35" spans="1:20" ht="15.75">
      <c r="A35" s="83" t="s">
        <v>2181</v>
      </c>
      <c r="B35" s="77">
        <v>-2013</v>
      </c>
      <c r="C35" s="84">
        <v>1500000</v>
      </c>
      <c r="D35" s="85" t="s">
        <v>918</v>
      </c>
      <c r="E35" s="163"/>
      <c r="J35" s="163"/>
      <c r="K35" s="3"/>
      <c r="L35" s="3"/>
      <c r="M35" s="12"/>
      <c r="N35" s="3"/>
      <c r="O35" s="163"/>
      <c r="P35" s="83" t="s">
        <v>2102</v>
      </c>
      <c r="Q35" s="77">
        <v>-2014</v>
      </c>
      <c r="R35" s="84">
        <v>250000</v>
      </c>
      <c r="S35" s="85" t="s">
        <v>918</v>
      </c>
      <c r="T35" s="163"/>
    </row>
    <row r="36" spans="1:20" ht="15.75">
      <c r="A36" s="12"/>
      <c r="B36" s="12"/>
      <c r="C36" s="12"/>
      <c r="D36" s="12"/>
      <c r="E36" s="163"/>
      <c r="J36" s="163"/>
      <c r="K36" s="3"/>
      <c r="L36" s="3"/>
      <c r="M36" s="12"/>
      <c r="N36" s="3"/>
      <c r="O36" s="163"/>
      <c r="P36" s="83" t="s">
        <v>1566</v>
      </c>
      <c r="Q36" s="77">
        <v>-2013</v>
      </c>
      <c r="R36" s="84">
        <v>250000</v>
      </c>
      <c r="S36" s="85" t="s">
        <v>1426</v>
      </c>
      <c r="T36" s="163"/>
    </row>
    <row r="37" spans="1:20" ht="15.75">
      <c r="A37" s="12"/>
      <c r="B37" s="12"/>
      <c r="C37" s="12"/>
      <c r="D37" s="12"/>
      <c r="E37" s="163"/>
      <c r="I37" s="12"/>
      <c r="J37" s="163"/>
      <c r="K37" s="12"/>
      <c r="L37" s="12"/>
      <c r="M37" s="12"/>
      <c r="N37" s="12"/>
      <c r="O37" s="163"/>
      <c r="T37" s="163"/>
    </row>
    <row r="38" spans="1:20" ht="15.75">
      <c r="A38" s="12"/>
      <c r="B38" s="12"/>
      <c r="C38" s="12"/>
      <c r="D38" s="12"/>
      <c r="E38" s="164"/>
      <c r="F38" s="12"/>
      <c r="G38" s="12"/>
      <c r="H38" s="12"/>
      <c r="I38" s="12"/>
      <c r="J38" s="164"/>
      <c r="K38" s="12"/>
      <c r="L38" s="12"/>
      <c r="M38" s="12"/>
      <c r="N38" s="12"/>
      <c r="O38" s="164"/>
      <c r="P38" s="12"/>
      <c r="Q38" s="12"/>
      <c r="R38" s="12"/>
      <c r="S38" s="12"/>
      <c r="T38" s="163"/>
    </row>
    <row r="39" spans="1:20" ht="15.75">
      <c r="A39" s="12"/>
      <c r="B39" s="12"/>
      <c r="C39" s="12"/>
      <c r="D39" s="12"/>
      <c r="E39" s="164"/>
      <c r="F39" s="12"/>
      <c r="G39" s="12"/>
      <c r="H39" s="12"/>
      <c r="I39" s="12"/>
      <c r="J39" s="164"/>
      <c r="O39" s="164"/>
      <c r="P39" s="12"/>
      <c r="Q39" s="12"/>
      <c r="R39" s="12"/>
      <c r="S39" s="12"/>
      <c r="T39" s="163"/>
    </row>
    <row r="40" spans="1:20" ht="15.75">
      <c r="A40" s="12"/>
      <c r="B40" s="12"/>
      <c r="C40" s="12"/>
      <c r="D40" s="12"/>
      <c r="E40" s="164"/>
      <c r="F40" s="12"/>
      <c r="G40" s="12"/>
      <c r="H40" s="12"/>
      <c r="I40" s="12"/>
      <c r="J40" s="164"/>
      <c r="K40" s="12"/>
      <c r="L40" s="12"/>
      <c r="M40" s="12"/>
      <c r="N40" s="12"/>
      <c r="O40" s="164"/>
      <c r="P40" s="12"/>
      <c r="Q40" s="12"/>
      <c r="R40" s="12"/>
      <c r="S40" s="12"/>
      <c r="T40" s="163"/>
    </row>
    <row r="41" spans="1:20" ht="15.75">
      <c r="A41" s="12" t="s">
        <v>1423</v>
      </c>
      <c r="B41" s="12"/>
      <c r="C41" s="23">
        <f>SUM(C26:C40)</f>
        <v>8750000</v>
      </c>
      <c r="D41" s="12"/>
      <c r="E41" s="164"/>
      <c r="F41" s="12" t="s">
        <v>1423</v>
      </c>
      <c r="G41" s="12"/>
      <c r="H41" s="23">
        <f>SUM(H26:H40)</f>
        <v>2800000</v>
      </c>
      <c r="I41" s="12"/>
      <c r="J41" s="164"/>
      <c r="K41" s="12" t="s">
        <v>1423</v>
      </c>
      <c r="L41" s="12"/>
      <c r="M41" s="23">
        <f>SUM(M26:M40)</f>
        <v>550000</v>
      </c>
      <c r="N41" s="12"/>
      <c r="O41" s="164"/>
      <c r="P41" s="12" t="s">
        <v>1423</v>
      </c>
      <c r="Q41" s="12"/>
      <c r="R41" s="23">
        <f>SUM(R26:R40)</f>
        <v>15080000</v>
      </c>
      <c r="S41" s="12"/>
      <c r="T41" s="163"/>
    </row>
    <row r="42" spans="1:20" s="1" customFormat="1" ht="15.75">
      <c r="A42" s="166"/>
      <c r="B42" s="166"/>
      <c r="C42" s="166"/>
      <c r="D42" s="166"/>
      <c r="E42" s="165"/>
      <c r="F42" s="166"/>
      <c r="G42" s="166"/>
      <c r="H42" s="166"/>
      <c r="I42" s="166"/>
      <c r="J42" s="165"/>
      <c r="K42" s="166"/>
      <c r="L42" s="166"/>
      <c r="M42" s="166"/>
      <c r="N42" s="166"/>
      <c r="O42" s="165"/>
      <c r="P42" s="166"/>
      <c r="Q42" s="166"/>
      <c r="R42" s="166"/>
      <c r="S42" s="166"/>
      <c r="T42" s="163"/>
    </row>
    <row r="43" spans="1:20" ht="15.75">
      <c r="A43" s="3" t="str">
        <f>+Summary!A18</f>
        <v>Arizona Asterisks</v>
      </c>
      <c r="B43" s="3"/>
      <c r="C43" s="3"/>
      <c r="D43" s="3"/>
      <c r="E43" s="164"/>
      <c r="F43" s="3" t="s">
        <v>1974</v>
      </c>
      <c r="G43" s="3"/>
      <c r="H43" s="3"/>
      <c r="I43" s="3"/>
      <c r="J43" s="164"/>
      <c r="K43" s="3" t="s">
        <v>928</v>
      </c>
      <c r="L43" s="3"/>
      <c r="M43" s="3"/>
      <c r="N43" s="3"/>
      <c r="O43" s="164"/>
      <c r="P43" s="3" t="str">
        <f>+Summary!A21</f>
        <v>Springfield Isotopes</v>
      </c>
      <c r="Q43" s="3"/>
      <c r="R43" s="3"/>
      <c r="S43" s="3"/>
      <c r="T43" s="163"/>
    </row>
    <row r="44" spans="1:20" ht="15.75">
      <c r="A44" s="12" t="s">
        <v>1645</v>
      </c>
      <c r="B44" s="12" t="s">
        <v>1646</v>
      </c>
      <c r="C44" s="12" t="s">
        <v>1415</v>
      </c>
      <c r="D44" s="12" t="s">
        <v>1648</v>
      </c>
      <c r="E44" s="163"/>
      <c r="F44" s="12" t="s">
        <v>1645</v>
      </c>
      <c r="G44" s="12" t="s">
        <v>1646</v>
      </c>
      <c r="H44" s="12" t="s">
        <v>1415</v>
      </c>
      <c r="I44" s="12" t="s">
        <v>1648</v>
      </c>
      <c r="J44" s="164"/>
      <c r="K44" s="12" t="s">
        <v>1645</v>
      </c>
      <c r="L44" s="12" t="s">
        <v>1646</v>
      </c>
      <c r="M44" s="12" t="s">
        <v>1415</v>
      </c>
      <c r="N44" s="12" t="s">
        <v>1648</v>
      </c>
      <c r="O44" s="164"/>
      <c r="P44" s="12" t="s">
        <v>1645</v>
      </c>
      <c r="Q44" s="12" t="s">
        <v>1646</v>
      </c>
      <c r="R44" s="12" t="s">
        <v>1415</v>
      </c>
      <c r="S44" s="12" t="s">
        <v>1648</v>
      </c>
      <c r="T44" s="163"/>
    </row>
    <row r="45" spans="1:20" ht="15.75">
      <c r="A45" s="4" t="s">
        <v>1440</v>
      </c>
      <c r="B45" s="5">
        <v>-2013</v>
      </c>
      <c r="C45" s="23">
        <v>250000</v>
      </c>
      <c r="D45" s="12" t="s">
        <v>1426</v>
      </c>
      <c r="E45" s="164"/>
      <c r="J45" s="163"/>
      <c r="K45" s="4" t="s">
        <v>1435</v>
      </c>
      <c r="L45" s="5">
        <v>-2013</v>
      </c>
      <c r="M45" s="23">
        <v>250000</v>
      </c>
      <c r="N45" s="12" t="s">
        <v>1426</v>
      </c>
      <c r="O45" s="164"/>
      <c r="P45" s="4" t="s">
        <v>1428</v>
      </c>
      <c r="Q45" s="5">
        <v>-2013</v>
      </c>
      <c r="R45" s="23">
        <v>250000</v>
      </c>
      <c r="S45" s="12" t="s">
        <v>1426</v>
      </c>
      <c r="T45" s="163"/>
    </row>
    <row r="46" spans="1:20" ht="15.75">
      <c r="A46" s="4" t="s">
        <v>1442</v>
      </c>
      <c r="B46" s="5">
        <v>-2013</v>
      </c>
      <c r="C46" s="23">
        <v>250000</v>
      </c>
      <c r="D46" s="12" t="s">
        <v>17</v>
      </c>
      <c r="E46" s="164"/>
      <c r="J46" s="163"/>
      <c r="K46" s="4" t="s">
        <v>1601</v>
      </c>
      <c r="L46" s="77">
        <v>-2013</v>
      </c>
      <c r="M46" s="84">
        <v>250000</v>
      </c>
      <c r="N46" s="12" t="s">
        <v>2456</v>
      </c>
      <c r="O46" s="164"/>
      <c r="P46" s="4" t="s">
        <v>45</v>
      </c>
      <c r="Q46" s="5">
        <v>-2013</v>
      </c>
      <c r="R46" s="23">
        <v>250000</v>
      </c>
      <c r="S46" s="12" t="s">
        <v>1426</v>
      </c>
      <c r="T46" s="163"/>
    </row>
    <row r="47" spans="1:20" ht="15.75">
      <c r="A47" s="4" t="s">
        <v>537</v>
      </c>
      <c r="B47" s="5">
        <v>-2013</v>
      </c>
      <c r="C47" s="23">
        <v>250000</v>
      </c>
      <c r="D47" s="12" t="s">
        <v>535</v>
      </c>
      <c r="E47" s="164"/>
      <c r="J47" s="163"/>
      <c r="K47" s="4" t="s">
        <v>551</v>
      </c>
      <c r="L47" s="5">
        <v>-2013</v>
      </c>
      <c r="M47" s="23">
        <v>250000</v>
      </c>
      <c r="N47" s="12" t="s">
        <v>2456</v>
      </c>
      <c r="O47" s="164"/>
      <c r="P47" s="4" t="s">
        <v>545</v>
      </c>
      <c r="Q47" s="5">
        <v>-2013</v>
      </c>
      <c r="R47" s="23">
        <v>350000</v>
      </c>
      <c r="S47" s="12" t="s">
        <v>2456</v>
      </c>
      <c r="T47" s="163"/>
    </row>
    <row r="48" spans="1:20" ht="15.75">
      <c r="A48" s="4" t="s">
        <v>557</v>
      </c>
      <c r="B48" s="77">
        <v>-2013</v>
      </c>
      <c r="C48" s="84">
        <v>850000</v>
      </c>
      <c r="D48" s="12" t="s">
        <v>2456</v>
      </c>
      <c r="E48" s="164"/>
      <c r="J48" s="163"/>
      <c r="K48" s="83" t="s">
        <v>1600</v>
      </c>
      <c r="L48" s="77">
        <v>-2013</v>
      </c>
      <c r="M48" s="84">
        <v>250000</v>
      </c>
      <c r="N48" s="85" t="s">
        <v>2456</v>
      </c>
      <c r="O48" s="164"/>
      <c r="P48" s="4" t="s">
        <v>1427</v>
      </c>
      <c r="Q48" s="5">
        <v>-2013</v>
      </c>
      <c r="R48" s="23">
        <v>250000</v>
      </c>
      <c r="S48" s="12" t="s">
        <v>1426</v>
      </c>
      <c r="T48" s="163"/>
    </row>
    <row r="49" spans="1:20" ht="15.75">
      <c r="A49" s="4" t="s">
        <v>2044</v>
      </c>
      <c r="B49" s="5">
        <v>-2013</v>
      </c>
      <c r="C49" s="23">
        <v>3750000</v>
      </c>
      <c r="D49" s="12" t="s">
        <v>235</v>
      </c>
      <c r="E49" s="164"/>
      <c r="J49" s="163"/>
      <c r="K49" s="83" t="s">
        <v>3</v>
      </c>
      <c r="L49" s="77">
        <v>-2013</v>
      </c>
      <c r="M49" s="84">
        <f>2250000-300000</f>
        <v>1950000</v>
      </c>
      <c r="N49" s="85" t="s">
        <v>519</v>
      </c>
      <c r="O49" s="164"/>
      <c r="P49" s="4" t="s">
        <v>5</v>
      </c>
      <c r="Q49" s="5">
        <v>-2013</v>
      </c>
      <c r="R49" s="23">
        <v>2000000</v>
      </c>
      <c r="S49" s="12" t="s">
        <v>2456</v>
      </c>
      <c r="T49" s="163"/>
    </row>
    <row r="50" spans="1:20" ht="15.75">
      <c r="A50" s="83" t="s">
        <v>1363</v>
      </c>
      <c r="B50" s="77">
        <v>-2013</v>
      </c>
      <c r="C50" s="84">
        <v>420000</v>
      </c>
      <c r="D50" s="85" t="s">
        <v>918</v>
      </c>
      <c r="E50" s="164"/>
      <c r="J50" s="163"/>
      <c r="O50" s="163"/>
      <c r="P50" s="4" t="s">
        <v>1040</v>
      </c>
      <c r="Q50" s="5">
        <v>-2014</v>
      </c>
      <c r="R50" s="23">
        <v>250000</v>
      </c>
      <c r="S50" s="12" t="s">
        <v>1041</v>
      </c>
      <c r="T50" s="163"/>
    </row>
    <row r="51" spans="1:20" ht="15.75">
      <c r="A51" s="83" t="s">
        <v>14</v>
      </c>
      <c r="B51" s="77">
        <v>-2013</v>
      </c>
      <c r="C51" s="84">
        <v>3500000</v>
      </c>
      <c r="D51" s="85" t="s">
        <v>2456</v>
      </c>
      <c r="E51" s="164"/>
      <c r="F51" s="12"/>
      <c r="G51" s="12"/>
      <c r="H51" s="12"/>
      <c r="I51" s="12"/>
      <c r="J51" s="163"/>
      <c r="K51" s="4"/>
      <c r="L51" s="5"/>
      <c r="M51" s="23"/>
      <c r="N51" s="12"/>
      <c r="O51" s="163"/>
      <c r="P51" s="83" t="s">
        <v>259</v>
      </c>
      <c r="Q51" s="77">
        <v>-2015</v>
      </c>
      <c r="R51" s="84">
        <v>250000</v>
      </c>
      <c r="S51" s="85" t="s">
        <v>242</v>
      </c>
      <c r="T51" s="163"/>
    </row>
    <row r="52" spans="1:20" ht="15.75">
      <c r="A52" s="83" t="s">
        <v>1049</v>
      </c>
      <c r="B52" s="77">
        <v>-2013</v>
      </c>
      <c r="C52" s="84">
        <v>6750000</v>
      </c>
      <c r="D52" s="85" t="s">
        <v>2456</v>
      </c>
      <c r="E52" s="164"/>
      <c r="F52" s="12"/>
      <c r="G52" s="12"/>
      <c r="H52" s="12"/>
      <c r="I52" s="12"/>
      <c r="J52" s="163"/>
      <c r="O52" s="163"/>
      <c r="P52" s="83" t="s">
        <v>1613</v>
      </c>
      <c r="Q52" s="77">
        <v>-2013</v>
      </c>
      <c r="R52" s="84">
        <v>250000</v>
      </c>
      <c r="S52" s="85" t="s">
        <v>2456</v>
      </c>
      <c r="T52" s="163"/>
    </row>
    <row r="53" spans="5:20" ht="15.75">
      <c r="E53" s="164"/>
      <c r="F53" s="12"/>
      <c r="G53" s="12"/>
      <c r="H53" s="12"/>
      <c r="I53" s="12"/>
      <c r="J53" s="164"/>
      <c r="K53" s="12"/>
      <c r="L53" s="12"/>
      <c r="M53" s="12"/>
      <c r="N53" s="12"/>
      <c r="O53" s="164"/>
      <c r="P53" s="83" t="s">
        <v>1013</v>
      </c>
      <c r="Q53" s="77">
        <v>-2014</v>
      </c>
      <c r="R53" s="84">
        <v>250000</v>
      </c>
      <c r="S53" s="85" t="s">
        <v>989</v>
      </c>
      <c r="T53" s="163"/>
    </row>
    <row r="54" spans="5:20" ht="15.75">
      <c r="E54" s="164"/>
      <c r="F54" s="12"/>
      <c r="G54" s="12"/>
      <c r="H54" s="12"/>
      <c r="I54" s="12"/>
      <c r="J54" s="164"/>
      <c r="K54" s="12"/>
      <c r="L54" s="12"/>
      <c r="M54" s="12"/>
      <c r="N54" s="12"/>
      <c r="O54" s="164"/>
      <c r="P54" s="83" t="s">
        <v>1920</v>
      </c>
      <c r="Q54" s="77">
        <v>-2014</v>
      </c>
      <c r="R54" s="84">
        <v>2750000</v>
      </c>
      <c r="S54" s="85" t="s">
        <v>918</v>
      </c>
      <c r="T54" s="163"/>
    </row>
    <row r="55" spans="5:20" ht="15.75">
      <c r="E55" s="164"/>
      <c r="F55" s="12"/>
      <c r="G55" s="12"/>
      <c r="H55" s="12"/>
      <c r="I55" s="12"/>
      <c r="J55" s="164"/>
      <c r="K55" s="12"/>
      <c r="L55" s="12"/>
      <c r="M55" s="12"/>
      <c r="N55" s="12"/>
      <c r="O55" s="164"/>
      <c r="P55" s="83" t="s">
        <v>2064</v>
      </c>
      <c r="Q55" s="77">
        <v>-2014</v>
      </c>
      <c r="R55" s="84">
        <v>250000</v>
      </c>
      <c r="S55" s="85" t="s">
        <v>918</v>
      </c>
      <c r="T55" s="163"/>
    </row>
    <row r="56" spans="5:20" ht="15.75">
      <c r="E56" s="164"/>
      <c r="F56" s="12"/>
      <c r="G56" s="12"/>
      <c r="H56" s="12"/>
      <c r="I56" s="12"/>
      <c r="J56" s="164"/>
      <c r="K56" s="12"/>
      <c r="L56" s="12"/>
      <c r="M56" s="12"/>
      <c r="N56" s="12"/>
      <c r="O56" s="164"/>
      <c r="P56" s="4"/>
      <c r="Q56" s="5"/>
      <c r="R56" s="23"/>
      <c r="S56" s="12"/>
      <c r="T56" s="163"/>
    </row>
    <row r="57" spans="5:20" s="1" customFormat="1" ht="15.75">
      <c r="E57" s="164"/>
      <c r="F57" s="12"/>
      <c r="G57" s="12"/>
      <c r="H57" s="12"/>
      <c r="I57" s="12"/>
      <c r="J57" s="165"/>
      <c r="K57" s="12"/>
      <c r="L57" s="12"/>
      <c r="M57" s="12"/>
      <c r="N57" s="12"/>
      <c r="O57" s="165"/>
      <c r="P57" s="3"/>
      <c r="Q57" s="3"/>
      <c r="R57" s="12"/>
      <c r="S57" s="3"/>
      <c r="T57" s="163"/>
    </row>
    <row r="58" spans="1:20" ht="15.75">
      <c r="A58" s="4"/>
      <c r="B58" s="5"/>
      <c r="C58" s="23"/>
      <c r="D58" s="12"/>
      <c r="E58" s="164"/>
      <c r="F58" s="12"/>
      <c r="G58" s="12"/>
      <c r="H58" s="12"/>
      <c r="I58" s="12"/>
      <c r="J58" s="164"/>
      <c r="K58" s="12"/>
      <c r="L58" s="12"/>
      <c r="M58" s="12"/>
      <c r="N58" s="12"/>
      <c r="O58" s="164"/>
      <c r="P58" s="3"/>
      <c r="Q58" s="3"/>
      <c r="R58" s="12"/>
      <c r="S58" s="3"/>
      <c r="T58" s="163"/>
    </row>
    <row r="59" spans="1:20" ht="15.75">
      <c r="A59" s="4"/>
      <c r="B59" s="5"/>
      <c r="C59" s="23"/>
      <c r="D59" s="12"/>
      <c r="E59" s="165"/>
      <c r="F59" s="12"/>
      <c r="G59" s="12"/>
      <c r="H59" s="12"/>
      <c r="I59" s="12"/>
      <c r="J59" s="164"/>
      <c r="K59" s="12"/>
      <c r="L59" s="12"/>
      <c r="M59" s="12"/>
      <c r="N59" s="12"/>
      <c r="O59" s="164"/>
      <c r="P59" s="3"/>
      <c r="Q59" s="3"/>
      <c r="R59" s="12"/>
      <c r="S59" s="3"/>
      <c r="T59" s="163"/>
    </row>
    <row r="60" spans="1:20" ht="15.75">
      <c r="A60" s="4"/>
      <c r="B60" s="5"/>
      <c r="C60" s="23"/>
      <c r="D60" s="12"/>
      <c r="E60" s="163"/>
      <c r="J60" s="164"/>
      <c r="O60" s="164"/>
      <c r="P60" s="3"/>
      <c r="Q60" s="3"/>
      <c r="R60" s="12"/>
      <c r="S60" s="3"/>
      <c r="T60" s="163"/>
    </row>
    <row r="61" spans="1:20" ht="15.75">
      <c r="A61" s="4"/>
      <c r="B61" s="5"/>
      <c r="C61" s="23"/>
      <c r="D61" s="12"/>
      <c r="E61" s="164"/>
      <c r="J61" s="164"/>
      <c r="O61" s="164"/>
      <c r="P61" s="3"/>
      <c r="Q61" s="3"/>
      <c r="R61" s="12"/>
      <c r="S61" s="3"/>
      <c r="T61" s="164"/>
    </row>
    <row r="62" spans="5:20" ht="15.75">
      <c r="E62" s="164"/>
      <c r="J62" s="163"/>
      <c r="O62" s="164"/>
      <c r="P62" s="12"/>
      <c r="Q62" s="12"/>
      <c r="R62" s="12"/>
      <c r="S62" s="12"/>
      <c r="T62" s="164"/>
    </row>
    <row r="63" spans="5:20" ht="15.75">
      <c r="E63" s="164"/>
      <c r="J63" s="163"/>
      <c r="O63" s="164"/>
      <c r="P63" s="12"/>
      <c r="Q63" s="12"/>
      <c r="R63" s="12"/>
      <c r="S63" s="12"/>
      <c r="T63" s="164"/>
    </row>
    <row r="64" spans="1:20" ht="15.75">
      <c r="A64" s="12" t="s">
        <v>1423</v>
      </c>
      <c r="B64" s="12"/>
      <c r="C64" s="23">
        <f>SUM(C45:C63)</f>
        <v>16020000</v>
      </c>
      <c r="D64" s="12"/>
      <c r="E64" s="164"/>
      <c r="F64" s="12" t="s">
        <v>1423</v>
      </c>
      <c r="G64" s="12"/>
      <c r="H64" s="23">
        <f>SUM(H45:H63)</f>
        <v>0</v>
      </c>
      <c r="I64" s="12"/>
      <c r="J64" s="163"/>
      <c r="K64" s="12" t="s">
        <v>1423</v>
      </c>
      <c r="L64" s="12"/>
      <c r="M64" s="23">
        <f>SUM(M45:M63)</f>
        <v>2950000</v>
      </c>
      <c r="N64" s="12"/>
      <c r="O64" s="164"/>
      <c r="P64" s="12" t="s">
        <v>1423</v>
      </c>
      <c r="Q64" s="12"/>
      <c r="R64" s="23">
        <f>SUM(R45:R63)</f>
        <v>7100000</v>
      </c>
      <c r="S64" s="12"/>
      <c r="T64" s="164"/>
    </row>
    <row r="65" spans="5:20" ht="15.75">
      <c r="E65" s="164"/>
      <c r="J65" s="164"/>
      <c r="O65" s="164"/>
      <c r="P65" s="3"/>
      <c r="Q65" s="3"/>
      <c r="R65" s="12"/>
      <c r="S65" s="3"/>
      <c r="T65" s="164"/>
    </row>
    <row r="66" spans="5:20" ht="15.75">
      <c r="E66" s="164"/>
      <c r="J66" s="164"/>
      <c r="O66" s="164"/>
      <c r="P66" s="3"/>
      <c r="Q66" s="3"/>
      <c r="R66" s="12"/>
      <c r="S66" s="3"/>
      <c r="T66" s="164"/>
    </row>
    <row r="67" spans="5:20" ht="15.75">
      <c r="E67" s="164"/>
      <c r="J67" s="164"/>
      <c r="O67" s="164"/>
      <c r="P67" s="3"/>
      <c r="Q67" s="3"/>
      <c r="R67" s="12"/>
      <c r="S67" s="3"/>
      <c r="T67" s="164"/>
    </row>
    <row r="68" spans="5:20" ht="15.75">
      <c r="E68" s="164"/>
      <c r="J68" s="163"/>
      <c r="O68" s="164"/>
      <c r="P68" s="12"/>
      <c r="Q68" s="12"/>
      <c r="R68" s="12"/>
      <c r="S68" s="12"/>
      <c r="T68" s="164"/>
    </row>
    <row r="69" spans="1:20" ht="15.75">
      <c r="A69" s="163"/>
      <c r="B69" s="163"/>
      <c r="C69" s="163"/>
      <c r="D69" s="163"/>
      <c r="E69" s="164"/>
      <c r="F69" s="163"/>
      <c r="G69" s="163"/>
      <c r="H69" s="163"/>
      <c r="I69" s="163"/>
      <c r="J69" s="164"/>
      <c r="K69" s="163"/>
      <c r="L69" s="163"/>
      <c r="M69" s="163"/>
      <c r="N69" s="163"/>
      <c r="O69" s="164"/>
      <c r="P69" s="164"/>
      <c r="Q69" s="164"/>
      <c r="R69" s="164"/>
      <c r="S69" s="164"/>
      <c r="T69" s="164"/>
    </row>
    <row r="70" spans="1:20" ht="15.75">
      <c r="A70" s="3" t="str">
        <f>+Summary!A24</f>
        <v>Ankeny ACLs</v>
      </c>
      <c r="B70" s="3"/>
      <c r="C70" s="3"/>
      <c r="D70" s="3"/>
      <c r="E70" s="164"/>
      <c r="F70" s="3" t="str">
        <f>+Summary!A25</f>
        <v>Little Town Blues</v>
      </c>
      <c r="G70" s="3"/>
      <c r="H70" s="3"/>
      <c r="I70" s="3"/>
      <c r="J70" s="164"/>
      <c r="K70" s="3" t="str">
        <f>+Summary!A26</f>
        <v>Marquesas Landsharks</v>
      </c>
      <c r="L70" s="3"/>
      <c r="M70" s="3"/>
      <c r="N70" s="3"/>
      <c r="O70" s="164"/>
      <c r="P70" s="3" t="str">
        <f>+Summary!A27</f>
        <v>Thunder Bay Damage</v>
      </c>
      <c r="Q70" s="3"/>
      <c r="R70" s="3"/>
      <c r="S70" s="3"/>
      <c r="T70" s="164"/>
    </row>
    <row r="71" spans="1:20" ht="15.75">
      <c r="A71" s="12" t="s">
        <v>1645</v>
      </c>
      <c r="B71" s="12" t="s">
        <v>1646</v>
      </c>
      <c r="C71" s="12" t="s">
        <v>1415</v>
      </c>
      <c r="D71" s="12" t="s">
        <v>1648</v>
      </c>
      <c r="E71" s="164"/>
      <c r="F71" s="12" t="s">
        <v>1645</v>
      </c>
      <c r="G71" s="12" t="s">
        <v>1646</v>
      </c>
      <c r="H71" s="12" t="s">
        <v>1415</v>
      </c>
      <c r="I71" s="12" t="s">
        <v>1648</v>
      </c>
      <c r="J71" s="164"/>
      <c r="K71" s="12" t="s">
        <v>1645</v>
      </c>
      <c r="L71" s="12" t="s">
        <v>1646</v>
      </c>
      <c r="M71" s="12" t="s">
        <v>1415</v>
      </c>
      <c r="N71" s="12" t="s">
        <v>1648</v>
      </c>
      <c r="O71" s="164"/>
      <c r="P71" s="12" t="s">
        <v>1645</v>
      </c>
      <c r="Q71" s="12" t="s">
        <v>1646</v>
      </c>
      <c r="R71" s="12" t="s">
        <v>1415</v>
      </c>
      <c r="S71" s="12" t="s">
        <v>1648</v>
      </c>
      <c r="T71" s="164"/>
    </row>
    <row r="72" spans="1:20" s="1" customFormat="1" ht="15.75">
      <c r="A72" s="4" t="s">
        <v>942</v>
      </c>
      <c r="B72" s="5">
        <v>-2013</v>
      </c>
      <c r="C72" s="23">
        <v>250000</v>
      </c>
      <c r="D72" s="12" t="s">
        <v>2456</v>
      </c>
      <c r="E72" s="165"/>
      <c r="F72" s="4" t="s">
        <v>47</v>
      </c>
      <c r="G72" s="5">
        <v>-2013</v>
      </c>
      <c r="H72" s="23">
        <v>250000</v>
      </c>
      <c r="I72" s="12" t="s">
        <v>48</v>
      </c>
      <c r="J72" s="165"/>
      <c r="K72" s="4"/>
      <c r="L72" s="5"/>
      <c r="M72" s="23"/>
      <c r="N72" s="12"/>
      <c r="O72" s="165"/>
      <c r="P72" s="4"/>
      <c r="Q72" s="5"/>
      <c r="R72" s="23"/>
      <c r="S72" s="12"/>
      <c r="T72" s="165"/>
    </row>
    <row r="73" spans="1:20" ht="15.75">
      <c r="A73" s="4" t="s">
        <v>1436</v>
      </c>
      <c r="B73" s="5">
        <v>-2013</v>
      </c>
      <c r="C73" s="23">
        <v>250000</v>
      </c>
      <c r="D73" s="12" t="s">
        <v>1426</v>
      </c>
      <c r="E73" s="164"/>
      <c r="F73" s="83" t="s">
        <v>1754</v>
      </c>
      <c r="G73" s="77">
        <v>-2013</v>
      </c>
      <c r="H73" s="84">
        <v>2250000</v>
      </c>
      <c r="I73" s="85" t="s">
        <v>2081</v>
      </c>
      <c r="J73" s="165"/>
      <c r="L73" s="5"/>
      <c r="M73" s="23"/>
      <c r="N73" s="12"/>
      <c r="O73" s="164"/>
      <c r="P73" s="3"/>
      <c r="Q73" s="3"/>
      <c r="R73" s="12"/>
      <c r="S73" s="3"/>
      <c r="T73" s="164"/>
    </row>
    <row r="74" spans="1:20" ht="15.75">
      <c r="A74" s="4" t="s">
        <v>1785</v>
      </c>
      <c r="B74" s="5">
        <v>-2013</v>
      </c>
      <c r="C74" s="23">
        <v>800000</v>
      </c>
      <c r="D74" s="12" t="s">
        <v>2456</v>
      </c>
      <c r="E74" s="165"/>
      <c r="F74" s="83"/>
      <c r="G74" s="77"/>
      <c r="H74" s="84"/>
      <c r="I74" s="85"/>
      <c r="J74" s="165"/>
      <c r="L74" s="5"/>
      <c r="M74" s="23"/>
      <c r="N74" s="12"/>
      <c r="O74" s="164"/>
      <c r="P74" s="3"/>
      <c r="Q74" s="3"/>
      <c r="R74" s="12"/>
      <c r="S74" s="3"/>
      <c r="T74" s="164"/>
    </row>
    <row r="75" spans="1:20" ht="15.75">
      <c r="A75" s="4" t="s">
        <v>1596</v>
      </c>
      <c r="B75" s="5">
        <v>-2013</v>
      </c>
      <c r="C75" s="23">
        <v>250000</v>
      </c>
      <c r="D75" s="12" t="s">
        <v>2456</v>
      </c>
      <c r="E75" s="164"/>
      <c r="J75" s="165"/>
      <c r="L75" s="5"/>
      <c r="M75" s="23"/>
      <c r="N75" s="12"/>
      <c r="O75" s="164"/>
      <c r="P75" s="3"/>
      <c r="Q75" s="3"/>
      <c r="R75" s="12"/>
      <c r="S75" s="3"/>
      <c r="T75" s="164"/>
    </row>
    <row r="76" spans="1:20" ht="15.75">
      <c r="A76" s="4" t="s">
        <v>1781</v>
      </c>
      <c r="B76" s="5">
        <v>-2013</v>
      </c>
      <c r="C76" s="23">
        <v>600000</v>
      </c>
      <c r="D76" s="12" t="s">
        <v>2456</v>
      </c>
      <c r="E76" s="164"/>
      <c r="J76" s="165"/>
      <c r="K76" s="4"/>
      <c r="L76" s="5"/>
      <c r="M76" s="23"/>
      <c r="N76" s="12"/>
      <c r="O76" s="164"/>
      <c r="P76" s="3"/>
      <c r="Q76" s="3"/>
      <c r="R76" s="12"/>
      <c r="S76" s="3"/>
      <c r="T76" s="163"/>
    </row>
    <row r="77" spans="1:20" ht="15.75">
      <c r="A77" s="4" t="s">
        <v>1437</v>
      </c>
      <c r="B77" s="5">
        <v>-2013</v>
      </c>
      <c r="C77" s="23">
        <v>250000</v>
      </c>
      <c r="D77" s="12" t="s">
        <v>1426</v>
      </c>
      <c r="E77" s="164"/>
      <c r="J77" s="165"/>
      <c r="K77" s="4"/>
      <c r="L77" s="5"/>
      <c r="M77" s="23"/>
      <c r="N77" s="12"/>
      <c r="O77" s="163"/>
      <c r="P77" s="3"/>
      <c r="Q77" s="3"/>
      <c r="R77" s="12"/>
      <c r="S77" s="3"/>
      <c r="T77" s="163"/>
    </row>
    <row r="78" spans="1:20" ht="15.75">
      <c r="A78" s="83" t="s">
        <v>148</v>
      </c>
      <c r="B78" s="77">
        <v>-2014</v>
      </c>
      <c r="C78" s="84">
        <v>650000</v>
      </c>
      <c r="D78" s="85" t="s">
        <v>918</v>
      </c>
      <c r="E78" s="164"/>
      <c r="F78" s="12"/>
      <c r="G78" s="12"/>
      <c r="H78" s="12"/>
      <c r="I78" s="12"/>
      <c r="J78" s="164"/>
      <c r="K78" s="3"/>
      <c r="L78" s="3"/>
      <c r="M78" s="12"/>
      <c r="N78" s="3"/>
      <c r="O78" s="163"/>
      <c r="P78" s="3"/>
      <c r="Q78" s="3"/>
      <c r="R78" s="12"/>
      <c r="S78" s="3"/>
      <c r="T78" s="163"/>
    </row>
    <row r="79" spans="1:20" ht="15.75">
      <c r="A79" s="83" t="s">
        <v>1489</v>
      </c>
      <c r="B79" s="77">
        <v>-2013</v>
      </c>
      <c r="C79" s="84">
        <v>350000</v>
      </c>
      <c r="D79" s="85" t="s">
        <v>2456</v>
      </c>
      <c r="E79" s="164"/>
      <c r="F79" s="12"/>
      <c r="G79" s="12"/>
      <c r="H79" s="12"/>
      <c r="I79" s="12"/>
      <c r="J79" s="164"/>
      <c r="K79" s="3"/>
      <c r="L79" s="3"/>
      <c r="M79" s="12"/>
      <c r="N79" s="3"/>
      <c r="O79" s="163"/>
      <c r="P79" s="3"/>
      <c r="Q79" s="3"/>
      <c r="R79" s="12"/>
      <c r="S79" s="3"/>
      <c r="T79" s="163"/>
    </row>
    <row r="80" spans="1:20" ht="15.75">
      <c r="A80" s="83" t="s">
        <v>2087</v>
      </c>
      <c r="B80" s="77">
        <v>-2014</v>
      </c>
      <c r="C80" s="84">
        <v>550000</v>
      </c>
      <c r="D80" s="85" t="s">
        <v>918</v>
      </c>
      <c r="E80" s="164"/>
      <c r="F80" s="12"/>
      <c r="G80" s="12"/>
      <c r="H80" s="12"/>
      <c r="I80" s="12"/>
      <c r="J80" s="164"/>
      <c r="K80" s="3"/>
      <c r="L80" s="3"/>
      <c r="M80" s="12"/>
      <c r="N80" s="3"/>
      <c r="O80" s="163"/>
      <c r="P80" s="3"/>
      <c r="Q80" s="3"/>
      <c r="R80" s="12"/>
      <c r="S80" s="3"/>
      <c r="T80" s="163"/>
    </row>
    <row r="81" spans="5:20" ht="15.75">
      <c r="E81" s="164"/>
      <c r="F81" s="12"/>
      <c r="G81" s="12"/>
      <c r="H81" s="12"/>
      <c r="I81" s="12"/>
      <c r="J81" s="164"/>
      <c r="K81" s="12"/>
      <c r="L81" s="12"/>
      <c r="M81" s="12"/>
      <c r="N81" s="12"/>
      <c r="O81" s="163"/>
      <c r="P81" s="12"/>
      <c r="Q81" s="12"/>
      <c r="R81" s="12"/>
      <c r="S81" s="12"/>
      <c r="T81" s="163"/>
    </row>
    <row r="82" spans="1:20" ht="15.75">
      <c r="A82" s="4"/>
      <c r="B82" s="5"/>
      <c r="C82" s="23"/>
      <c r="D82" s="12"/>
      <c r="E82" s="163"/>
      <c r="F82" s="12"/>
      <c r="G82" s="12"/>
      <c r="H82" s="12"/>
      <c r="I82" s="12"/>
      <c r="J82" s="164"/>
      <c r="K82" s="12"/>
      <c r="L82" s="12"/>
      <c r="M82" s="12"/>
      <c r="N82" s="12"/>
      <c r="O82" s="164"/>
      <c r="P82" s="12"/>
      <c r="Q82" s="12"/>
      <c r="R82" s="12"/>
      <c r="S82" s="12"/>
      <c r="T82" s="163"/>
    </row>
    <row r="83" spans="5:20" ht="15.75">
      <c r="E83" s="163"/>
      <c r="F83" s="12"/>
      <c r="G83" s="12"/>
      <c r="H83" s="12"/>
      <c r="I83" s="12"/>
      <c r="J83" s="164"/>
      <c r="O83" s="164"/>
      <c r="T83" s="164"/>
    </row>
    <row r="84" spans="5:20" ht="15.75">
      <c r="E84" s="163"/>
      <c r="F84" s="12"/>
      <c r="G84" s="12"/>
      <c r="H84" s="12"/>
      <c r="I84" s="12"/>
      <c r="J84" s="164"/>
      <c r="O84" s="164"/>
      <c r="T84" s="163"/>
    </row>
    <row r="85" spans="5:20" ht="15.75">
      <c r="E85" s="163"/>
      <c r="F85" s="12"/>
      <c r="G85" s="12"/>
      <c r="H85" s="12"/>
      <c r="I85" s="12"/>
      <c r="J85" s="164"/>
      <c r="O85" s="164"/>
      <c r="T85" s="163"/>
    </row>
    <row r="86" spans="1:20" ht="15.75">
      <c r="A86" s="4"/>
      <c r="B86" s="5"/>
      <c r="C86" s="23"/>
      <c r="D86" s="12"/>
      <c r="E86" s="163"/>
      <c r="F86" s="12"/>
      <c r="G86" s="12"/>
      <c r="H86" s="12"/>
      <c r="I86" s="12"/>
      <c r="J86" s="164"/>
      <c r="O86" s="164"/>
      <c r="T86" s="164"/>
    </row>
    <row r="87" spans="1:20" ht="15.75">
      <c r="A87" s="4"/>
      <c r="B87" s="5"/>
      <c r="C87" s="23"/>
      <c r="D87" s="12"/>
      <c r="E87" s="163"/>
      <c r="J87" s="164"/>
      <c r="O87" s="164"/>
      <c r="T87" s="164"/>
    </row>
    <row r="88" spans="5:20" ht="15.75">
      <c r="E88" s="163"/>
      <c r="F88" s="12"/>
      <c r="G88" s="12"/>
      <c r="H88" s="12"/>
      <c r="I88" s="12"/>
      <c r="J88" s="164"/>
      <c r="O88" s="164"/>
      <c r="T88" s="164"/>
    </row>
    <row r="89" spans="1:20" ht="15.75">
      <c r="A89" s="12"/>
      <c r="B89" s="12"/>
      <c r="C89" s="12"/>
      <c r="D89" s="12"/>
      <c r="E89" s="163"/>
      <c r="J89" s="164"/>
      <c r="O89" s="163"/>
      <c r="T89" s="164"/>
    </row>
    <row r="90" spans="1:20" ht="15.75">
      <c r="A90" s="12"/>
      <c r="B90" s="12"/>
      <c r="C90" s="12"/>
      <c r="D90" s="12"/>
      <c r="E90" s="163"/>
      <c r="J90" s="164"/>
      <c r="O90" s="163"/>
      <c r="T90" s="164"/>
    </row>
    <row r="91" spans="1:20" ht="15.75">
      <c r="A91" s="12" t="s">
        <v>1423</v>
      </c>
      <c r="B91" s="12"/>
      <c r="C91" s="23">
        <f>SUM(C72:C90)</f>
        <v>3950000</v>
      </c>
      <c r="D91" s="12"/>
      <c r="E91" s="163"/>
      <c r="F91" s="12" t="s">
        <v>1423</v>
      </c>
      <c r="G91" s="12"/>
      <c r="H91" s="23">
        <f>SUM(H72:H90)</f>
        <v>2500000</v>
      </c>
      <c r="I91" s="12"/>
      <c r="J91" s="164"/>
      <c r="K91" s="12" t="s">
        <v>1423</v>
      </c>
      <c r="L91" s="12"/>
      <c r="M91" s="23">
        <f>SUM(M72:M90)</f>
        <v>0</v>
      </c>
      <c r="N91" s="12"/>
      <c r="O91" s="164"/>
      <c r="P91" s="12" t="s">
        <v>1423</v>
      </c>
      <c r="Q91" s="12"/>
      <c r="R91" s="23">
        <f>SUM(R72:R90)</f>
        <v>0</v>
      </c>
      <c r="S91" s="12"/>
      <c r="T91" s="164"/>
    </row>
    <row r="92" spans="1:20" ht="15.75">
      <c r="A92" s="163"/>
      <c r="B92" s="163"/>
      <c r="C92" s="163"/>
      <c r="D92" s="163"/>
      <c r="E92" s="163"/>
      <c r="F92" s="163"/>
      <c r="G92" s="163"/>
      <c r="H92" s="163"/>
      <c r="I92" s="163"/>
      <c r="J92" s="164"/>
      <c r="K92" s="163"/>
      <c r="L92" s="163"/>
      <c r="M92" s="163"/>
      <c r="N92" s="163"/>
      <c r="O92" s="164"/>
      <c r="P92" s="163"/>
      <c r="Q92" s="163"/>
      <c r="R92" s="163"/>
      <c r="S92" s="163"/>
      <c r="T92" s="164"/>
    </row>
    <row r="93" spans="5:20" ht="15.75">
      <c r="E93" s="12"/>
      <c r="J93" s="12"/>
      <c r="O93" s="12"/>
      <c r="T93" s="12"/>
    </row>
    <row r="94" spans="1:20" ht="15.75">
      <c r="A94" s="12"/>
      <c r="B94" s="12"/>
      <c r="C94" s="12"/>
      <c r="D94" s="12"/>
      <c r="E94" s="12"/>
      <c r="J94" s="12"/>
      <c r="K94" s="12"/>
      <c r="L94" s="12"/>
      <c r="M94" s="12"/>
      <c r="N94" s="12"/>
      <c r="O94" s="12"/>
      <c r="T94" s="12"/>
    </row>
    <row r="95" spans="5:20" s="1" customFormat="1" ht="13.5" customHeight="1">
      <c r="E95" s="3"/>
      <c r="J95" s="3"/>
      <c r="O95" s="3"/>
      <c r="P95" s="12"/>
      <c r="Q95" s="12"/>
      <c r="R95" s="12"/>
      <c r="S95" s="12"/>
      <c r="T95" s="3"/>
    </row>
    <row r="96" spans="5:20" ht="15.75">
      <c r="E96" s="12"/>
      <c r="J96" s="12"/>
      <c r="O96" s="12"/>
      <c r="P96" s="1"/>
      <c r="Q96" s="1"/>
      <c r="R96" s="1"/>
      <c r="S96" s="1"/>
      <c r="T96" s="12"/>
    </row>
    <row r="97" spans="10:20" ht="15.75">
      <c r="J97" s="12"/>
      <c r="T97" s="12"/>
    </row>
    <row r="98" spans="10:20" ht="15.75">
      <c r="J98" s="12"/>
      <c r="T98" s="12"/>
    </row>
    <row r="99" spans="10:20" ht="15.75">
      <c r="J99" s="12"/>
      <c r="T99" s="12"/>
    </row>
    <row r="103" spans="10:20" ht="15.75">
      <c r="J103" s="12"/>
      <c r="T103" s="12"/>
    </row>
    <row r="104" spans="10:20" ht="15.75">
      <c r="J104" s="12"/>
      <c r="T104" s="12"/>
    </row>
    <row r="105" spans="10:20" ht="15.75">
      <c r="J105" s="12"/>
      <c r="O105" s="12"/>
      <c r="T105" s="12"/>
    </row>
    <row r="106" spans="5:20" ht="15.75">
      <c r="E106" s="12"/>
      <c r="J106" s="12"/>
      <c r="O106" s="12"/>
      <c r="T106" s="12"/>
    </row>
    <row r="107" spans="5:20" ht="15.75">
      <c r="E107" s="12"/>
      <c r="F107" s="12"/>
      <c r="G107" s="12"/>
      <c r="H107" s="12"/>
      <c r="I107" s="12"/>
      <c r="J107" s="12"/>
      <c r="O107" s="12"/>
      <c r="T107" s="12"/>
    </row>
    <row r="108" spans="5:20" ht="15.75">
      <c r="E108" s="12"/>
      <c r="J108" s="12"/>
      <c r="O108" s="12"/>
      <c r="T108" s="12"/>
    </row>
    <row r="109" spans="5:20" ht="15.75">
      <c r="E109" s="12"/>
      <c r="J109" s="12"/>
      <c r="O109" s="12"/>
      <c r="T109" s="12"/>
    </row>
    <row r="110" spans="5:20" ht="15.75">
      <c r="E110" s="12"/>
      <c r="J110" s="12"/>
      <c r="O110" s="12"/>
      <c r="T110" s="12"/>
    </row>
    <row r="111" spans="5:20" ht="15.75">
      <c r="E111" s="12"/>
      <c r="J111" s="12"/>
      <c r="O111" s="12"/>
      <c r="T111" s="12"/>
    </row>
    <row r="112" spans="5:20" ht="15.75">
      <c r="E112" s="12"/>
      <c r="J112" s="12"/>
      <c r="O112" s="12"/>
      <c r="T112" s="12"/>
    </row>
    <row r="113" spans="1:20" ht="15.75">
      <c r="A113" s="12"/>
      <c r="B113" s="12"/>
      <c r="C113" s="12"/>
      <c r="D113" s="12"/>
      <c r="E113" s="12"/>
      <c r="J113" s="12"/>
      <c r="K113" s="12"/>
      <c r="L113" s="12"/>
      <c r="M113" s="12"/>
      <c r="N113" s="12"/>
      <c r="O113" s="12"/>
      <c r="T113" s="12"/>
    </row>
    <row r="114" spans="16:19" ht="15.75">
      <c r="P114" s="12"/>
      <c r="Q114" s="12"/>
      <c r="R114" s="12"/>
      <c r="S114" s="12"/>
    </row>
  </sheetData>
  <sheetProtection/>
  <printOptions/>
  <pageMargins left="0.45" right="0.52" top="0.75" bottom="0.75" header="0.3" footer="0.3"/>
  <pageSetup fitToHeight="1" fitToWidth="1"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AV142"/>
  <sheetViews>
    <sheetView zoomScale="75" zoomScaleNormal="75" zoomScalePageLayoutView="0" workbookViewId="0" topLeftCell="A1">
      <selection activeCell="AE33" sqref="AE33"/>
    </sheetView>
  </sheetViews>
  <sheetFormatPr defaultColWidth="9.140625" defaultRowHeight="12.75"/>
  <cols>
    <col min="1" max="1" width="34.28125" style="8" bestFit="1" customWidth="1"/>
    <col min="2" max="4" width="24.57421875" style="8" customWidth="1"/>
    <col min="5" max="5" width="31.7109375" style="8" customWidth="1"/>
    <col min="6" max="12" width="24.421875" style="8" customWidth="1"/>
    <col min="13" max="13" width="36.28125" style="8" customWidth="1"/>
    <col min="14" max="16" width="24.421875" style="8" customWidth="1"/>
    <col min="17" max="17" width="42.140625" style="8" customWidth="1"/>
    <col min="18" max="20" width="24.421875" style="8" customWidth="1"/>
    <col min="21" max="21" width="32.8515625" style="8" customWidth="1"/>
    <col min="22" max="24" width="24.421875" style="8" customWidth="1"/>
    <col min="25" max="25" width="42.421875" style="8" bestFit="1" customWidth="1"/>
    <col min="26" max="28" width="31.140625" style="8" customWidth="1"/>
    <col min="29" max="29" width="32.7109375" style="8" bestFit="1" customWidth="1"/>
    <col min="30" max="32" width="22.421875" style="8" customWidth="1"/>
    <col min="33" max="33" width="37.421875" style="8" customWidth="1"/>
    <col min="34" max="36" width="21.421875" style="8" customWidth="1"/>
    <col min="37" max="37" width="40.28125" style="8" customWidth="1"/>
    <col min="38" max="40" width="23.28125" style="8" customWidth="1"/>
    <col min="41" max="41" width="37.421875" style="8" customWidth="1"/>
    <col min="42" max="42" width="21.140625" style="8" customWidth="1"/>
    <col min="43" max="43" width="17.57421875" style="8" customWidth="1"/>
    <col min="44" max="44" width="16.140625" style="8" customWidth="1"/>
    <col min="45" max="45" width="31.421875" style="8" customWidth="1"/>
    <col min="46" max="46" width="25.140625" style="8" customWidth="1"/>
    <col min="47" max="47" width="22.140625" style="8" customWidth="1"/>
    <col min="48" max="48" width="39.421875" style="8" customWidth="1"/>
    <col min="49" max="16384" width="9.140625" style="8" customWidth="1"/>
  </cols>
  <sheetData>
    <row r="1" spans="1:32" ht="15.75">
      <c r="A1" s="24" t="s">
        <v>1673</v>
      </c>
      <c r="B1" s="15" t="s">
        <v>1646</v>
      </c>
      <c r="C1" s="15" t="s">
        <v>1415</v>
      </c>
      <c r="D1" s="15" t="s">
        <v>1648</v>
      </c>
      <c r="E1" s="25" t="s">
        <v>1674</v>
      </c>
      <c r="F1" s="15" t="s">
        <v>1646</v>
      </c>
      <c r="G1" s="15" t="s">
        <v>1415</v>
      </c>
      <c r="H1" s="15" t="s">
        <v>1648</v>
      </c>
      <c r="I1" s="24" t="s">
        <v>1973</v>
      </c>
      <c r="J1" s="15" t="s">
        <v>1646</v>
      </c>
      <c r="K1" s="15" t="s">
        <v>1415</v>
      </c>
      <c r="L1" s="15" t="s">
        <v>1648</v>
      </c>
      <c r="M1" s="24" t="s">
        <v>1562</v>
      </c>
      <c r="N1" s="15" t="s">
        <v>1646</v>
      </c>
      <c r="O1" s="15" t="s">
        <v>1415</v>
      </c>
      <c r="P1" s="15" t="s">
        <v>1648</v>
      </c>
      <c r="Q1" s="24" t="s">
        <v>1670</v>
      </c>
      <c r="R1" s="15" t="s">
        <v>1646</v>
      </c>
      <c r="S1" s="15" t="s">
        <v>1415</v>
      </c>
      <c r="T1" s="15" t="s">
        <v>1648</v>
      </c>
      <c r="U1" s="24" t="s">
        <v>46</v>
      </c>
      <c r="V1" s="15" t="s">
        <v>1646</v>
      </c>
      <c r="W1" s="15" t="s">
        <v>1415</v>
      </c>
      <c r="X1" s="15" t="s">
        <v>1648</v>
      </c>
      <c r="Y1" s="25" t="s">
        <v>1535</v>
      </c>
      <c r="Z1" s="15" t="s">
        <v>1646</v>
      </c>
      <c r="AA1" s="15" t="s">
        <v>1415</v>
      </c>
      <c r="AB1" s="15" t="s">
        <v>1648</v>
      </c>
      <c r="AC1" s="25" t="s">
        <v>2148</v>
      </c>
      <c r="AD1" s="15" t="s">
        <v>1646</v>
      </c>
      <c r="AE1" s="15" t="s">
        <v>1415</v>
      </c>
      <c r="AF1" s="15" t="s">
        <v>1648</v>
      </c>
    </row>
    <row r="2" spans="1:32" ht="15.75">
      <c r="A2" s="9" t="s">
        <v>1197</v>
      </c>
      <c r="B2" s="9"/>
      <c r="C2" s="9"/>
      <c r="D2" s="9"/>
      <c r="E2" s="9" t="s">
        <v>1202</v>
      </c>
      <c r="F2" s="9"/>
      <c r="G2" s="9"/>
      <c r="H2" s="9"/>
      <c r="I2" s="9" t="s">
        <v>1330</v>
      </c>
      <c r="J2" s="9"/>
      <c r="K2" s="9"/>
      <c r="L2" s="9"/>
      <c r="M2" s="10" t="s">
        <v>1226</v>
      </c>
      <c r="Q2" s="9" t="s">
        <v>1458</v>
      </c>
      <c r="U2" s="9" t="s">
        <v>2588</v>
      </c>
      <c r="V2" s="9"/>
      <c r="W2" s="9"/>
      <c r="X2" s="9"/>
      <c r="Y2" s="9" t="s">
        <v>1209</v>
      </c>
      <c r="Z2" s="9"/>
      <c r="AA2" s="9"/>
      <c r="AB2" s="9"/>
      <c r="AC2" s="9" t="s">
        <v>1220</v>
      </c>
      <c r="AD2" s="9"/>
      <c r="AE2" s="9"/>
      <c r="AF2" s="9"/>
    </row>
    <row r="3" spans="1:32" ht="15.75">
      <c r="A3" s="10" t="s">
        <v>1199</v>
      </c>
      <c r="B3" s="9"/>
      <c r="C3" s="9"/>
      <c r="D3" s="9"/>
      <c r="E3" s="9" t="s">
        <v>1203</v>
      </c>
      <c r="G3" s="9"/>
      <c r="H3" s="9"/>
      <c r="I3" s="9" t="s">
        <v>1331</v>
      </c>
      <c r="J3" s="9"/>
      <c r="K3" s="9"/>
      <c r="L3" s="9"/>
      <c r="M3" s="9" t="s">
        <v>2581</v>
      </c>
      <c r="Q3" s="9" t="s">
        <v>2569</v>
      </c>
      <c r="U3" s="9" t="s">
        <v>1464</v>
      </c>
      <c r="V3" s="9"/>
      <c r="W3" s="9"/>
      <c r="X3" s="9"/>
      <c r="Y3" s="9" t="s">
        <v>1643</v>
      </c>
      <c r="Z3" s="9"/>
      <c r="AA3" s="9"/>
      <c r="AB3" s="9"/>
      <c r="AC3" s="9" t="s">
        <v>1221</v>
      </c>
      <c r="AD3" s="9"/>
      <c r="AE3" s="9"/>
      <c r="AF3" s="9"/>
    </row>
    <row r="4" spans="1:32" ht="15.75">
      <c r="A4" s="9" t="s">
        <v>1215</v>
      </c>
      <c r="C4" s="9"/>
      <c r="D4" s="9"/>
      <c r="E4" s="9" t="s">
        <v>1471</v>
      </c>
      <c r="G4" s="9"/>
      <c r="H4" s="9"/>
      <c r="I4" s="10" t="s">
        <v>1332</v>
      </c>
      <c r="K4" s="9"/>
      <c r="L4" s="9"/>
      <c r="M4" s="9" t="s">
        <v>1477</v>
      </c>
      <c r="N4" s="9"/>
      <c r="O4" s="9"/>
      <c r="P4" s="9"/>
      <c r="Q4" s="9" t="s">
        <v>2570</v>
      </c>
      <c r="R4" s="9"/>
      <c r="S4" s="9"/>
      <c r="T4" s="9"/>
      <c r="U4" s="9" t="s">
        <v>1198</v>
      </c>
      <c r="V4" s="9"/>
      <c r="W4" s="9"/>
      <c r="X4" s="9"/>
      <c r="Y4" s="9" t="s">
        <v>2575</v>
      </c>
      <c r="AA4" s="9"/>
      <c r="AB4" s="9"/>
      <c r="AC4" s="9" t="s">
        <v>1212</v>
      </c>
      <c r="AD4" s="9"/>
      <c r="AE4" s="9"/>
      <c r="AF4" s="9"/>
    </row>
    <row r="5" spans="1:32" ht="15.75">
      <c r="A5" s="9" t="s">
        <v>1205</v>
      </c>
      <c r="B5" s="9"/>
      <c r="C5" s="9"/>
      <c r="D5" s="9"/>
      <c r="E5" s="9" t="s">
        <v>1472</v>
      </c>
      <c r="G5" s="9"/>
      <c r="H5" s="9"/>
      <c r="I5" s="9" t="s">
        <v>1333</v>
      </c>
      <c r="J5" s="9"/>
      <c r="K5" s="9"/>
      <c r="L5" s="9"/>
      <c r="M5" s="9" t="s">
        <v>1185</v>
      </c>
      <c r="N5" s="9"/>
      <c r="O5" s="9"/>
      <c r="P5" s="9"/>
      <c r="Q5" s="10" t="s">
        <v>1461</v>
      </c>
      <c r="R5" s="9"/>
      <c r="S5" s="9"/>
      <c r="T5" s="9"/>
      <c r="U5" s="10" t="s">
        <v>1210</v>
      </c>
      <c r="V5" s="9"/>
      <c r="W5" s="9"/>
      <c r="X5" s="9"/>
      <c r="Y5" s="9" t="s">
        <v>1224</v>
      </c>
      <c r="Z5" s="9"/>
      <c r="AA5" s="9"/>
      <c r="AB5" s="9"/>
      <c r="AC5" s="9" t="s">
        <v>1200</v>
      </c>
      <c r="AD5" s="9"/>
      <c r="AE5" s="9"/>
      <c r="AF5" s="9"/>
    </row>
    <row r="6" spans="1:32" ht="15.75">
      <c r="A6" s="9" t="s">
        <v>1194</v>
      </c>
      <c r="B6" s="9"/>
      <c r="C6" s="9"/>
      <c r="D6" s="9"/>
      <c r="E6" s="10" t="s">
        <v>1475</v>
      </c>
      <c r="F6" s="9"/>
      <c r="G6" s="9"/>
      <c r="H6" s="9"/>
      <c r="I6" s="9" t="s">
        <v>1334</v>
      </c>
      <c r="J6" s="9"/>
      <c r="K6" s="9"/>
      <c r="L6" s="9"/>
      <c r="M6" s="9" t="s">
        <v>2579</v>
      </c>
      <c r="O6" s="9"/>
      <c r="P6" s="9"/>
      <c r="Q6" s="9" t="s">
        <v>2573</v>
      </c>
      <c r="S6" s="9"/>
      <c r="T6" s="9"/>
      <c r="U6" s="9" t="s">
        <v>1204</v>
      </c>
      <c r="W6" s="9"/>
      <c r="X6" s="9"/>
      <c r="Y6" s="9" t="s">
        <v>1225</v>
      </c>
      <c r="Z6" s="9"/>
      <c r="AA6" s="82"/>
      <c r="AB6" s="9"/>
      <c r="AC6" s="9" t="s">
        <v>1195</v>
      </c>
      <c r="AD6" s="82"/>
      <c r="AE6" s="9"/>
      <c r="AF6" s="9"/>
    </row>
    <row r="7" spans="1:32" ht="15.75">
      <c r="A7" s="9" t="s">
        <v>1618</v>
      </c>
      <c r="B7" s="9"/>
      <c r="C7" s="9"/>
      <c r="D7" s="9"/>
      <c r="E7" s="9" t="s">
        <v>1476</v>
      </c>
      <c r="F7" s="9"/>
      <c r="G7" s="9"/>
      <c r="H7" s="9"/>
      <c r="I7" s="170" t="s">
        <v>1325</v>
      </c>
      <c r="K7" s="9"/>
      <c r="L7" s="9"/>
      <c r="M7" s="9" t="s">
        <v>2580</v>
      </c>
      <c r="O7" s="9"/>
      <c r="P7" s="9"/>
      <c r="Q7" s="9" t="s">
        <v>2578</v>
      </c>
      <c r="R7" s="9"/>
      <c r="S7" s="9"/>
      <c r="T7" s="9"/>
      <c r="U7" s="9" t="s">
        <v>1638</v>
      </c>
      <c r="V7" s="9"/>
      <c r="W7" s="9"/>
      <c r="X7" s="9"/>
      <c r="Y7" s="9" t="s">
        <v>2572</v>
      </c>
      <c r="Z7" s="9"/>
      <c r="AA7" s="82"/>
      <c r="AB7" s="9"/>
      <c r="AC7" s="9" t="s">
        <v>2563</v>
      </c>
      <c r="AD7" s="82"/>
      <c r="AE7" s="9"/>
      <c r="AF7" s="9"/>
    </row>
    <row r="8" spans="1:32" ht="15.75">
      <c r="A8" s="9" t="s">
        <v>1206</v>
      </c>
      <c r="B8" s="9"/>
      <c r="C8" s="10"/>
      <c r="D8" s="10"/>
      <c r="E8" s="9" t="s">
        <v>1211</v>
      </c>
      <c r="G8" s="9"/>
      <c r="H8" s="9"/>
      <c r="I8" s="9" t="s">
        <v>2212</v>
      </c>
      <c r="L8" s="10"/>
      <c r="M8" s="9" t="s">
        <v>1167</v>
      </c>
      <c r="O8" s="9"/>
      <c r="P8" s="9"/>
      <c r="Q8" s="9" t="s">
        <v>1628</v>
      </c>
      <c r="R8" s="9"/>
      <c r="S8" s="9"/>
      <c r="T8" s="9"/>
      <c r="U8" s="9" t="s">
        <v>2478</v>
      </c>
      <c r="V8" s="9"/>
      <c r="W8" s="9"/>
      <c r="X8" s="9"/>
      <c r="Y8" s="9" t="s">
        <v>151</v>
      </c>
      <c r="Z8" s="9"/>
      <c r="AA8" s="82"/>
      <c r="AB8" s="10"/>
      <c r="AC8" s="9" t="s">
        <v>2564</v>
      </c>
      <c r="AE8" s="9"/>
      <c r="AF8" s="9"/>
    </row>
    <row r="9" spans="1:32" ht="15.75">
      <c r="A9" s="9" t="s">
        <v>2479</v>
      </c>
      <c r="C9" s="10"/>
      <c r="D9" s="10"/>
      <c r="E9" s="9" t="s">
        <v>1214</v>
      </c>
      <c r="F9" s="9"/>
      <c r="G9" s="9"/>
      <c r="H9" s="9"/>
      <c r="I9" s="9" t="s">
        <v>2213</v>
      </c>
      <c r="J9" s="82"/>
      <c r="L9" s="10"/>
      <c r="M9" s="10" t="s">
        <v>2583</v>
      </c>
      <c r="N9" s="9"/>
      <c r="O9" s="9"/>
      <c r="P9" s="9"/>
      <c r="Q9" s="9" t="s">
        <v>2574</v>
      </c>
      <c r="R9" s="9"/>
      <c r="S9" s="9"/>
      <c r="T9" s="9"/>
      <c r="U9" s="9" t="s">
        <v>1218</v>
      </c>
      <c r="V9" s="9"/>
      <c r="W9" s="9"/>
      <c r="X9" s="9"/>
      <c r="Y9" s="10" t="s">
        <v>153</v>
      </c>
      <c r="Z9" s="82"/>
      <c r="AA9" s="82"/>
      <c r="AB9" s="10"/>
      <c r="AC9" s="9" t="s">
        <v>1636</v>
      </c>
      <c r="AD9" s="9"/>
      <c r="AE9" s="10"/>
      <c r="AF9" s="10"/>
    </row>
    <row r="10" spans="1:32" ht="15.75">
      <c r="A10" s="9" t="s">
        <v>2412</v>
      </c>
      <c r="C10" s="13"/>
      <c r="D10" s="13"/>
      <c r="E10" s="9" t="s">
        <v>2604</v>
      </c>
      <c r="F10" s="9"/>
      <c r="G10" s="9"/>
      <c r="H10" s="9"/>
      <c r="I10" s="9" t="s">
        <v>2214</v>
      </c>
      <c r="J10" s="82"/>
      <c r="L10" s="13"/>
      <c r="M10" s="10" t="s">
        <v>237</v>
      </c>
      <c r="N10" s="9"/>
      <c r="O10" s="10"/>
      <c r="P10" s="10"/>
      <c r="Q10" s="9" t="s">
        <v>1821</v>
      </c>
      <c r="R10" s="9"/>
      <c r="S10" s="10"/>
      <c r="T10" s="10"/>
      <c r="U10" s="10" t="s">
        <v>1116</v>
      </c>
      <c r="V10" s="9"/>
      <c r="W10" s="10"/>
      <c r="X10" s="10"/>
      <c r="Y10" s="10" t="s">
        <v>2587</v>
      </c>
      <c r="Z10" s="82"/>
      <c r="AA10" s="82"/>
      <c r="AB10" s="13"/>
      <c r="AC10" s="9" t="s">
        <v>1222</v>
      </c>
      <c r="AE10" s="10"/>
      <c r="AF10" s="10"/>
    </row>
    <row r="11" spans="1:32" ht="15.75">
      <c r="A11" s="10" t="s">
        <v>1823</v>
      </c>
      <c r="E11" s="9" t="s">
        <v>1216</v>
      </c>
      <c r="F11" s="9"/>
      <c r="G11" s="10"/>
      <c r="H11" s="10"/>
      <c r="I11" s="9" t="s">
        <v>2215</v>
      </c>
      <c r="J11" s="82"/>
      <c r="M11" s="10" t="s">
        <v>1998</v>
      </c>
      <c r="N11" s="9"/>
      <c r="O11" s="10"/>
      <c r="P11" s="10"/>
      <c r="Q11" s="9" t="s">
        <v>1122</v>
      </c>
      <c r="R11" s="9"/>
      <c r="S11" s="10"/>
      <c r="T11" s="10"/>
      <c r="U11" s="10" t="s">
        <v>2005</v>
      </c>
      <c r="V11" s="9"/>
      <c r="W11" s="10"/>
      <c r="X11" s="10"/>
      <c r="Y11" s="10" t="s">
        <v>2584</v>
      </c>
      <c r="Z11" s="82"/>
      <c r="AA11" s="82"/>
      <c r="AC11" s="10" t="s">
        <v>1829</v>
      </c>
      <c r="AE11" s="10"/>
      <c r="AF11" s="10"/>
    </row>
    <row r="12" spans="1:30" ht="15.75">
      <c r="A12" s="10" t="s">
        <v>1207</v>
      </c>
      <c r="B12" s="9"/>
      <c r="E12" s="9" t="s">
        <v>2539</v>
      </c>
      <c r="F12" s="9"/>
      <c r="G12" s="10"/>
      <c r="H12" s="10"/>
      <c r="I12" s="10" t="s">
        <v>2216</v>
      </c>
      <c r="J12" s="9"/>
      <c r="M12" s="10" t="s">
        <v>1999</v>
      </c>
      <c r="N12" s="9"/>
      <c r="O12" s="13"/>
      <c r="P12" s="13"/>
      <c r="Q12" s="10" t="s">
        <v>1178</v>
      </c>
      <c r="R12" s="9"/>
      <c r="S12" s="13"/>
      <c r="T12" s="13"/>
      <c r="U12" s="10" t="s">
        <v>2006</v>
      </c>
      <c r="V12" s="9"/>
      <c r="W12" s="13"/>
      <c r="X12" s="13"/>
      <c r="Y12" s="10" t="s">
        <v>1117</v>
      </c>
      <c r="Z12" s="82"/>
      <c r="AC12" s="10" t="s">
        <v>1147</v>
      </c>
      <c r="AD12" s="9"/>
    </row>
    <row r="13" spans="1:32" ht="15.75">
      <c r="A13" s="10" t="s">
        <v>1149</v>
      </c>
      <c r="B13" s="9"/>
      <c r="C13" s="10"/>
      <c r="D13" s="10"/>
      <c r="E13" s="9" t="s">
        <v>1219</v>
      </c>
      <c r="F13" s="9"/>
      <c r="G13" s="10"/>
      <c r="H13" s="10"/>
      <c r="I13" s="10" t="s">
        <v>2217</v>
      </c>
      <c r="J13" s="9"/>
      <c r="K13" s="10"/>
      <c r="L13" s="10"/>
      <c r="M13" s="10" t="s">
        <v>2000</v>
      </c>
      <c r="N13" s="9"/>
      <c r="Q13" s="10" t="s">
        <v>163</v>
      </c>
      <c r="R13" s="9"/>
      <c r="U13" s="10" t="s">
        <v>2007</v>
      </c>
      <c r="V13" s="9"/>
      <c r="Y13" s="10" t="s">
        <v>1340</v>
      </c>
      <c r="Z13" s="82"/>
      <c r="AB13" s="10"/>
      <c r="AC13" s="10" t="s">
        <v>1335</v>
      </c>
      <c r="AD13" s="9"/>
      <c r="AE13" s="10"/>
      <c r="AF13" s="10"/>
    </row>
    <row r="14" spans="1:32" ht="15.75">
      <c r="A14" s="10" t="s">
        <v>1170</v>
      </c>
      <c r="B14" s="10"/>
      <c r="C14" s="10"/>
      <c r="D14" s="10"/>
      <c r="E14" s="9" t="s">
        <v>1217</v>
      </c>
      <c r="F14" s="9"/>
      <c r="G14" s="10"/>
      <c r="H14" s="10"/>
      <c r="I14" s="10" t="s">
        <v>2218</v>
      </c>
      <c r="J14" s="10"/>
      <c r="K14" s="10"/>
      <c r="L14" s="10"/>
      <c r="M14" s="10" t="s">
        <v>2001</v>
      </c>
      <c r="N14" s="9"/>
      <c r="Q14" s="10" t="s">
        <v>177</v>
      </c>
      <c r="R14" s="9"/>
      <c r="U14" s="8" t="s">
        <v>2008</v>
      </c>
      <c r="Y14" s="10" t="s">
        <v>1341</v>
      </c>
      <c r="Z14" s="82"/>
      <c r="AB14" s="10"/>
      <c r="AC14" s="10" t="s">
        <v>1336</v>
      </c>
      <c r="AD14" s="9"/>
      <c r="AE14" s="10"/>
      <c r="AF14" s="10"/>
    </row>
    <row r="15" spans="1:32" ht="15.75">
      <c r="A15" s="10" t="s">
        <v>165</v>
      </c>
      <c r="B15" s="10"/>
      <c r="C15" s="10"/>
      <c r="D15" s="10"/>
      <c r="E15" s="9" t="s">
        <v>1112</v>
      </c>
      <c r="F15" s="9"/>
      <c r="G15" s="10"/>
      <c r="H15" s="10"/>
      <c r="I15" s="10" t="s">
        <v>2287</v>
      </c>
      <c r="J15" s="10"/>
      <c r="K15" s="10"/>
      <c r="L15" s="10"/>
      <c r="M15" s="8" t="s">
        <v>2002</v>
      </c>
      <c r="N15" s="9"/>
      <c r="O15" s="10"/>
      <c r="P15" s="10"/>
      <c r="Q15" s="10" t="s">
        <v>1992</v>
      </c>
      <c r="R15" s="9"/>
      <c r="S15" s="10"/>
      <c r="T15" s="10"/>
      <c r="U15" s="10" t="s">
        <v>2009</v>
      </c>
      <c r="V15" s="9"/>
      <c r="W15" s="10"/>
      <c r="X15" s="10"/>
      <c r="Y15" s="10" t="s">
        <v>1342</v>
      </c>
      <c r="Z15" s="10"/>
      <c r="AA15" s="10"/>
      <c r="AB15" s="10"/>
      <c r="AC15" s="10" t="s">
        <v>1337</v>
      </c>
      <c r="AD15" s="9"/>
      <c r="AE15" s="10"/>
      <c r="AF15" s="10"/>
    </row>
    <row r="16" spans="1:32" ht="15.75">
      <c r="A16" s="8" t="s">
        <v>203</v>
      </c>
      <c r="B16" s="10"/>
      <c r="C16" s="10"/>
      <c r="D16" s="10"/>
      <c r="E16" s="10" t="s">
        <v>1143</v>
      </c>
      <c r="F16" s="9"/>
      <c r="G16" s="10"/>
      <c r="H16" s="10"/>
      <c r="I16" s="10" t="s">
        <v>2284</v>
      </c>
      <c r="J16" s="10"/>
      <c r="K16" s="10"/>
      <c r="L16" s="10"/>
      <c r="M16" s="10" t="s">
        <v>2003</v>
      </c>
      <c r="N16" s="10"/>
      <c r="O16" s="10"/>
      <c r="P16" s="10"/>
      <c r="Q16" s="8" t="s">
        <v>1993</v>
      </c>
      <c r="R16" s="10"/>
      <c r="S16" s="10"/>
      <c r="T16" s="10"/>
      <c r="U16" s="10" t="s">
        <v>2010</v>
      </c>
      <c r="V16" s="10"/>
      <c r="W16" s="10"/>
      <c r="X16" s="10"/>
      <c r="Y16" s="10" t="s">
        <v>1343</v>
      </c>
      <c r="Z16" s="10"/>
      <c r="AA16" s="10"/>
      <c r="AB16" s="10"/>
      <c r="AC16" s="8" t="s">
        <v>1338</v>
      </c>
      <c r="AD16" s="9"/>
      <c r="AE16" s="10"/>
      <c r="AF16" s="10"/>
    </row>
    <row r="17" spans="1:32" ht="15.75">
      <c r="A17" s="10" t="s">
        <v>1350</v>
      </c>
      <c r="B17" s="10"/>
      <c r="C17" s="10"/>
      <c r="D17" s="10"/>
      <c r="E17" s="10" t="s">
        <v>1182</v>
      </c>
      <c r="F17" s="9"/>
      <c r="I17" s="8" t="s">
        <v>2283</v>
      </c>
      <c r="J17" s="10"/>
      <c r="K17" s="10"/>
      <c r="L17" s="10"/>
      <c r="M17" s="10" t="s">
        <v>2004</v>
      </c>
      <c r="N17" s="10"/>
      <c r="O17" s="10"/>
      <c r="P17" s="10"/>
      <c r="Q17" s="10" t="s">
        <v>1994</v>
      </c>
      <c r="R17" s="10"/>
      <c r="S17" s="10"/>
      <c r="T17" s="10"/>
      <c r="U17" s="8" t="s">
        <v>2229</v>
      </c>
      <c r="V17" s="10"/>
      <c r="W17" s="10"/>
      <c r="X17" s="10"/>
      <c r="Y17" s="10" t="s">
        <v>1344</v>
      </c>
      <c r="Z17" s="10"/>
      <c r="AA17" s="10"/>
      <c r="AB17" s="10"/>
      <c r="AC17" s="10" t="s">
        <v>1339</v>
      </c>
      <c r="AD17" s="9"/>
      <c r="AE17" s="10"/>
      <c r="AF17" s="10"/>
    </row>
    <row r="18" spans="1:32" ht="15.75">
      <c r="A18" s="10" t="s">
        <v>1351</v>
      </c>
      <c r="B18" s="10"/>
      <c r="C18" s="10"/>
      <c r="D18" s="10"/>
      <c r="E18" s="10" t="s">
        <v>1193</v>
      </c>
      <c r="F18" s="10"/>
      <c r="G18" s="10"/>
      <c r="H18" s="10"/>
      <c r="I18" s="10" t="s">
        <v>2281</v>
      </c>
      <c r="J18" s="10"/>
      <c r="K18" s="10"/>
      <c r="L18" s="10"/>
      <c r="M18" s="8" t="s">
        <v>2238</v>
      </c>
      <c r="N18" s="10"/>
      <c r="O18" s="10"/>
      <c r="P18" s="10"/>
      <c r="Q18" s="10" t="s">
        <v>1995</v>
      </c>
      <c r="R18" s="10"/>
      <c r="S18" s="10"/>
      <c r="T18" s="10"/>
      <c r="U18" s="8" t="s">
        <v>2230</v>
      </c>
      <c r="V18" s="10"/>
      <c r="W18" s="10"/>
      <c r="X18" s="10"/>
      <c r="Y18" s="10" t="s">
        <v>2225</v>
      </c>
      <c r="Z18" s="10"/>
      <c r="AA18" s="10"/>
      <c r="AB18" s="10"/>
      <c r="AC18" s="8" t="s">
        <v>2249</v>
      </c>
      <c r="AD18" s="10"/>
      <c r="AE18" s="10"/>
      <c r="AF18" s="10"/>
    </row>
    <row r="19" spans="1:32" ht="15.75">
      <c r="A19" s="10" t="s">
        <v>1352</v>
      </c>
      <c r="B19" s="10"/>
      <c r="C19" s="10"/>
      <c r="D19" s="10"/>
      <c r="E19" s="10" t="s">
        <v>167</v>
      </c>
      <c r="F19" s="10"/>
      <c r="G19" s="10"/>
      <c r="H19" s="10"/>
      <c r="I19" s="10" t="s">
        <v>2280</v>
      </c>
      <c r="J19" s="10"/>
      <c r="K19" s="10"/>
      <c r="L19" s="10"/>
      <c r="M19" s="8" t="s">
        <v>2239</v>
      </c>
      <c r="N19" s="10"/>
      <c r="O19" s="10"/>
      <c r="P19" s="10"/>
      <c r="Q19" s="10" t="s">
        <v>1996</v>
      </c>
      <c r="R19" s="10"/>
      <c r="S19" s="10"/>
      <c r="T19" s="10"/>
      <c r="U19" s="8" t="s">
        <v>2231</v>
      </c>
      <c r="V19" s="10"/>
      <c r="W19" s="10"/>
      <c r="X19" s="10"/>
      <c r="Y19" s="10" t="s">
        <v>2226</v>
      </c>
      <c r="Z19" s="10"/>
      <c r="AA19" s="10"/>
      <c r="AB19" s="10"/>
      <c r="AC19" s="8" t="s">
        <v>2250</v>
      </c>
      <c r="AD19" s="10"/>
      <c r="AE19" s="10"/>
      <c r="AF19" s="10"/>
    </row>
    <row r="20" spans="1:32" ht="15.75">
      <c r="A20" s="10" t="s">
        <v>1353</v>
      </c>
      <c r="C20" s="10"/>
      <c r="D20" s="10"/>
      <c r="E20" s="8" t="s">
        <v>2571</v>
      </c>
      <c r="F20" s="10"/>
      <c r="I20" s="10" t="s">
        <v>1584</v>
      </c>
      <c r="K20" s="10"/>
      <c r="L20" s="10"/>
      <c r="M20" s="8" t="s">
        <v>2240</v>
      </c>
      <c r="N20" s="10"/>
      <c r="O20" s="10"/>
      <c r="P20" s="10"/>
      <c r="Q20" s="10" t="s">
        <v>1997</v>
      </c>
      <c r="R20" s="10"/>
      <c r="S20" s="10"/>
      <c r="T20" s="10"/>
      <c r="U20" s="8" t="s">
        <v>2232</v>
      </c>
      <c r="V20" s="10"/>
      <c r="W20" s="10"/>
      <c r="X20" s="10"/>
      <c r="Y20" s="8" t="s">
        <v>2227</v>
      </c>
      <c r="AA20" s="10"/>
      <c r="AB20" s="10"/>
      <c r="AC20" s="8" t="s">
        <v>1967</v>
      </c>
      <c r="AD20" s="77">
        <v>-2015</v>
      </c>
      <c r="AE20" s="84">
        <v>250000</v>
      </c>
      <c r="AF20" s="85" t="s">
        <v>1968</v>
      </c>
    </row>
    <row r="21" spans="1:32" ht="15.75">
      <c r="A21" s="10" t="s">
        <v>1354</v>
      </c>
      <c r="B21" s="10"/>
      <c r="C21" s="10"/>
      <c r="D21" s="10"/>
      <c r="E21" s="10" t="s">
        <v>1321</v>
      </c>
      <c r="F21" s="10"/>
      <c r="G21" s="10"/>
      <c r="H21" s="10"/>
      <c r="I21" s="10" t="s">
        <v>1581</v>
      </c>
      <c r="J21" s="10"/>
      <c r="K21" s="10"/>
      <c r="L21" s="10"/>
      <c r="M21" s="10" t="s">
        <v>2241</v>
      </c>
      <c r="N21" s="10"/>
      <c r="O21" s="10"/>
      <c r="P21" s="10"/>
      <c r="Q21" s="8" t="s">
        <v>2237</v>
      </c>
      <c r="R21" s="10"/>
      <c r="S21" s="10"/>
      <c r="T21" s="10"/>
      <c r="U21" s="8" t="s">
        <v>2233</v>
      </c>
      <c r="V21" s="10"/>
      <c r="W21" s="10"/>
      <c r="X21" s="10"/>
      <c r="Y21" s="9" t="s">
        <v>1627</v>
      </c>
      <c r="Z21" s="10"/>
      <c r="AA21" s="10"/>
      <c r="AB21" s="10"/>
      <c r="AC21" s="8" t="s">
        <v>2461</v>
      </c>
      <c r="AD21" s="77">
        <v>-2013</v>
      </c>
      <c r="AE21" s="84">
        <v>4250000</v>
      </c>
      <c r="AF21" s="85" t="s">
        <v>2456</v>
      </c>
    </row>
    <row r="22" spans="1:28" ht="15.75">
      <c r="A22" s="10" t="s">
        <v>1355</v>
      </c>
      <c r="B22" s="10"/>
      <c r="C22" s="10"/>
      <c r="D22" s="10"/>
      <c r="E22" s="10" t="s">
        <v>1322</v>
      </c>
      <c r="F22" s="10"/>
      <c r="G22" s="10"/>
      <c r="H22" s="10"/>
      <c r="I22" s="10" t="s">
        <v>1580</v>
      </c>
      <c r="J22" s="10"/>
      <c r="K22" s="10"/>
      <c r="L22" s="10"/>
      <c r="M22" s="10" t="s">
        <v>2242</v>
      </c>
      <c r="O22" s="10"/>
      <c r="P22" s="10"/>
      <c r="S22" s="10"/>
      <c r="T22" s="10"/>
      <c r="U22" s="8" t="s">
        <v>2234</v>
      </c>
      <c r="W22" s="10"/>
      <c r="X22" s="10"/>
      <c r="Y22" s="9" t="s">
        <v>2495</v>
      </c>
      <c r="Z22" s="10"/>
      <c r="AA22" s="10"/>
      <c r="AB22" s="10"/>
    </row>
    <row r="23" spans="2:28" ht="15.75">
      <c r="B23" s="10"/>
      <c r="C23" s="10"/>
      <c r="D23" s="10"/>
      <c r="F23" s="10"/>
      <c r="G23" s="10"/>
      <c r="H23" s="10"/>
      <c r="I23" s="8" t="s">
        <v>1579</v>
      </c>
      <c r="J23" s="10"/>
      <c r="K23" s="10"/>
      <c r="L23" s="10"/>
      <c r="M23" s="10" t="s">
        <v>2258</v>
      </c>
      <c r="N23" s="10"/>
      <c r="O23" s="10"/>
      <c r="P23" s="10"/>
      <c r="R23" s="10"/>
      <c r="S23" s="10"/>
      <c r="T23" s="10"/>
      <c r="U23" s="8" t="s">
        <v>2235</v>
      </c>
      <c r="V23" s="10"/>
      <c r="W23" s="10"/>
      <c r="X23" s="10"/>
      <c r="Y23" s="9" t="s">
        <v>2538</v>
      </c>
      <c r="Z23" s="10"/>
      <c r="AA23" s="10"/>
      <c r="AB23" s="10"/>
    </row>
    <row r="24" spans="2:28" ht="15.75">
      <c r="B24" s="10"/>
      <c r="C24" s="10"/>
      <c r="D24" s="10"/>
      <c r="G24" s="10"/>
      <c r="H24" s="10"/>
      <c r="J24" s="10"/>
      <c r="K24" s="10"/>
      <c r="L24" s="10"/>
      <c r="M24" s="167" t="s">
        <v>1191</v>
      </c>
      <c r="N24" s="10"/>
      <c r="O24" s="10"/>
      <c r="P24" s="10"/>
      <c r="R24" s="10"/>
      <c r="S24" s="10"/>
      <c r="T24" s="10"/>
      <c r="U24" s="10" t="s">
        <v>2236</v>
      </c>
      <c r="Z24" s="10"/>
      <c r="AA24" s="10"/>
      <c r="AB24" s="10"/>
    </row>
    <row r="25" spans="2:30" ht="15.75">
      <c r="B25" s="10"/>
      <c r="C25" s="10"/>
      <c r="D25" s="10"/>
      <c r="F25" s="10"/>
      <c r="J25" s="10"/>
      <c r="K25" s="10"/>
      <c r="L25" s="10"/>
      <c r="M25" s="167" t="s">
        <v>1158</v>
      </c>
      <c r="N25" s="10"/>
      <c r="O25" s="10"/>
      <c r="P25" s="10"/>
      <c r="R25" s="10"/>
      <c r="S25" s="10"/>
      <c r="T25" s="10"/>
      <c r="U25" s="8" t="s">
        <v>362</v>
      </c>
      <c r="V25" s="77">
        <v>-2013</v>
      </c>
      <c r="W25" s="84">
        <v>250000</v>
      </c>
      <c r="X25" s="85" t="s">
        <v>2456</v>
      </c>
      <c r="Z25" s="10"/>
      <c r="AA25" s="10"/>
      <c r="AB25" s="10"/>
      <c r="AD25" s="10"/>
    </row>
    <row r="26" spans="2:30" ht="15.75">
      <c r="B26" s="10"/>
      <c r="F26" s="10"/>
      <c r="G26" s="9"/>
      <c r="H26" s="9"/>
      <c r="M26" s="167" t="s">
        <v>1181</v>
      </c>
      <c r="N26" s="10"/>
      <c r="O26" s="10"/>
      <c r="P26" s="10"/>
      <c r="R26" s="10"/>
      <c r="S26" s="10"/>
      <c r="T26" s="10"/>
      <c r="U26" s="10" t="s">
        <v>2165</v>
      </c>
      <c r="V26" s="77">
        <v>-2014</v>
      </c>
      <c r="W26" s="84">
        <v>1250000</v>
      </c>
      <c r="X26" s="85" t="s">
        <v>918</v>
      </c>
      <c r="Z26" s="10"/>
      <c r="AD26" s="10"/>
    </row>
    <row r="27" spans="3:32" ht="15.75">
      <c r="C27" s="10"/>
      <c r="D27" s="10"/>
      <c r="I27" s="10"/>
      <c r="K27" s="10"/>
      <c r="N27" s="10"/>
      <c r="O27" s="10"/>
      <c r="P27" s="10"/>
      <c r="R27" s="10"/>
      <c r="S27" s="10"/>
      <c r="T27" s="10"/>
      <c r="U27" s="10"/>
      <c r="V27" s="10"/>
      <c r="W27" s="10"/>
      <c r="X27" s="10"/>
      <c r="AA27" s="10"/>
      <c r="AB27" s="10"/>
      <c r="AC27" s="10"/>
      <c r="AD27" s="10"/>
      <c r="AE27" s="10"/>
      <c r="AF27" s="10"/>
    </row>
    <row r="28" spans="1:32" ht="15.75">
      <c r="A28" s="10"/>
      <c r="B28" s="10"/>
      <c r="C28" s="10"/>
      <c r="D28" s="10"/>
      <c r="I28" s="10"/>
      <c r="O28" s="10"/>
      <c r="U28" s="10"/>
      <c r="V28" s="10"/>
      <c r="W28" s="10"/>
      <c r="X28" s="10"/>
      <c r="AD28" s="10"/>
      <c r="AE28" s="10"/>
      <c r="AF28" s="10"/>
    </row>
    <row r="29" spans="1:32" ht="15.75">
      <c r="A29" s="10"/>
      <c r="B29" s="10"/>
      <c r="C29" s="10"/>
      <c r="D29" s="10"/>
      <c r="I29" s="10"/>
      <c r="O29" s="10"/>
      <c r="AD29" s="10"/>
      <c r="AE29" s="10"/>
      <c r="AF29" s="10"/>
    </row>
    <row r="30" spans="15:24" ht="15.75">
      <c r="O30" s="10"/>
      <c r="U30" s="10"/>
      <c r="V30" s="10"/>
      <c r="W30" s="10"/>
      <c r="X30" s="10"/>
    </row>
    <row r="31" spans="1:15" ht="15.75">
      <c r="A31" s="10"/>
      <c r="B31" s="10"/>
      <c r="O31" s="10"/>
    </row>
    <row r="32" spans="11:19" ht="15.75">
      <c r="K32" s="10"/>
      <c r="S32" s="10"/>
    </row>
    <row r="33" spans="1:32" ht="15.75">
      <c r="A33" s="11">
        <f>COUNTA(A2:A32)</f>
        <v>21</v>
      </c>
      <c r="B33" s="11"/>
      <c r="C33" s="114">
        <f>SUM(C2:C32)</f>
        <v>0</v>
      </c>
      <c r="D33" s="11"/>
      <c r="E33" s="11">
        <f>COUNTA(E2:E32)</f>
        <v>21</v>
      </c>
      <c r="F33" s="11"/>
      <c r="G33" s="114">
        <f>SUM(G2:G32)</f>
        <v>0</v>
      </c>
      <c r="H33" s="11"/>
      <c r="I33" s="11">
        <f>COUNTA(I2:I32)</f>
        <v>22</v>
      </c>
      <c r="J33" s="11"/>
      <c r="K33" s="114">
        <f>SUM(K2:K32)</f>
        <v>0</v>
      </c>
      <c r="L33" s="11"/>
      <c r="M33" s="11">
        <f>COUNTA(M2:M32)</f>
        <v>25</v>
      </c>
      <c r="N33" s="11"/>
      <c r="O33" s="114">
        <f>SUM(O2:O32)</f>
        <v>0</v>
      </c>
      <c r="P33" s="11"/>
      <c r="Q33" s="11">
        <f>COUNTA(Q2:Q32)</f>
        <v>20</v>
      </c>
      <c r="R33" s="11"/>
      <c r="S33" s="114">
        <f>SUM(S2:S32)</f>
        <v>0</v>
      </c>
      <c r="T33" s="11"/>
      <c r="U33" s="11">
        <f>COUNTA(U2:U32)</f>
        <v>25</v>
      </c>
      <c r="V33" s="11"/>
      <c r="W33" s="114">
        <f>SUM(W2:W32)</f>
        <v>1500000</v>
      </c>
      <c r="X33" s="11"/>
      <c r="Y33" s="11">
        <f>COUNTA(Y2:Y32)</f>
        <v>22</v>
      </c>
      <c r="Z33" s="11"/>
      <c r="AA33" s="114">
        <f>SUM(AA2:AA32)</f>
        <v>0</v>
      </c>
      <c r="AB33" s="11"/>
      <c r="AC33" s="11">
        <f>COUNTA(AC2:AC32)</f>
        <v>20</v>
      </c>
      <c r="AD33" s="11"/>
      <c r="AE33" s="114">
        <f>SUM(AE2:AE32)</f>
        <v>4500000</v>
      </c>
      <c r="AF33" s="11"/>
    </row>
    <row r="34" spans="43:48" ht="15.75" customHeight="1">
      <c r="AQ34" s="10"/>
      <c r="AV34" s="10"/>
    </row>
    <row r="36" spans="1:32" ht="15.75">
      <c r="A36" s="24" t="s">
        <v>541</v>
      </c>
      <c r="B36" s="15" t="s">
        <v>1646</v>
      </c>
      <c r="C36" s="15" t="s">
        <v>1415</v>
      </c>
      <c r="D36" s="15" t="s">
        <v>1648</v>
      </c>
      <c r="E36" s="24" t="s">
        <v>1974</v>
      </c>
      <c r="F36" s="15" t="s">
        <v>1646</v>
      </c>
      <c r="G36" s="15" t="s">
        <v>1415</v>
      </c>
      <c r="H36" s="15" t="s">
        <v>1648</v>
      </c>
      <c r="I36" s="25" t="s">
        <v>928</v>
      </c>
      <c r="J36" s="15" t="s">
        <v>1646</v>
      </c>
      <c r="K36" s="15" t="s">
        <v>1415</v>
      </c>
      <c r="L36" s="15" t="s">
        <v>1648</v>
      </c>
      <c r="M36" s="25" t="s">
        <v>1658</v>
      </c>
      <c r="N36" s="15" t="s">
        <v>1646</v>
      </c>
      <c r="O36" s="15" t="s">
        <v>1415</v>
      </c>
      <c r="P36" s="15" t="s">
        <v>1648</v>
      </c>
      <c r="Q36" s="24" t="s">
        <v>1661</v>
      </c>
      <c r="R36" s="15" t="s">
        <v>1646</v>
      </c>
      <c r="S36" s="15" t="s">
        <v>1415</v>
      </c>
      <c r="T36" s="15" t="s">
        <v>1648</v>
      </c>
      <c r="U36" s="24" t="s">
        <v>2545</v>
      </c>
      <c r="V36" s="15" t="s">
        <v>1646</v>
      </c>
      <c r="W36" s="15" t="s">
        <v>1415</v>
      </c>
      <c r="X36" s="15" t="s">
        <v>1648</v>
      </c>
      <c r="Y36" s="24" t="str">
        <f>+Summary!A26</f>
        <v>Marquesas Landsharks</v>
      </c>
      <c r="Z36" s="15" t="s">
        <v>1646</v>
      </c>
      <c r="AA36" s="15" t="s">
        <v>1415</v>
      </c>
      <c r="AB36" s="15" t="s">
        <v>1648</v>
      </c>
      <c r="AC36" s="25" t="s">
        <v>984</v>
      </c>
      <c r="AD36" s="15" t="s">
        <v>1646</v>
      </c>
      <c r="AE36" s="15" t="s">
        <v>1415</v>
      </c>
      <c r="AF36" s="15" t="s">
        <v>1648</v>
      </c>
    </row>
    <row r="37" spans="1:32" ht="15.75">
      <c r="A37" s="9" t="s">
        <v>1123</v>
      </c>
      <c r="B37" s="9"/>
      <c r="C37" s="9"/>
      <c r="D37" s="9"/>
      <c r="E37" s="10" t="s">
        <v>1318</v>
      </c>
      <c r="F37" s="9"/>
      <c r="G37" s="9"/>
      <c r="H37" s="9"/>
      <c r="I37" s="9" t="s">
        <v>1623</v>
      </c>
      <c r="J37" s="9"/>
      <c r="K37" s="9"/>
      <c r="L37" s="9"/>
      <c r="M37" s="167" t="s">
        <v>1223</v>
      </c>
      <c r="N37" s="9"/>
      <c r="O37" s="9"/>
      <c r="P37" s="9"/>
      <c r="Q37" s="10" t="s">
        <v>2589</v>
      </c>
      <c r="R37" s="9"/>
      <c r="S37" s="9"/>
      <c r="T37" s="9"/>
      <c r="U37" s="9" t="s">
        <v>2374</v>
      </c>
      <c r="V37" s="9"/>
      <c r="W37" s="9"/>
      <c r="X37" s="9"/>
      <c r="Y37" s="9" t="s">
        <v>2565</v>
      </c>
      <c r="Z37" s="9"/>
      <c r="AA37" s="9"/>
      <c r="AB37" s="9"/>
      <c r="AC37" s="10" t="s">
        <v>1470</v>
      </c>
      <c r="AD37" s="9"/>
      <c r="AE37" s="9"/>
      <c r="AF37" s="9"/>
    </row>
    <row r="38" spans="1:32" ht="15.75">
      <c r="A38" s="9" t="s">
        <v>1156</v>
      </c>
      <c r="B38" s="9"/>
      <c r="C38" s="9"/>
      <c r="D38" s="9"/>
      <c r="E38" s="9" t="s">
        <v>1319</v>
      </c>
      <c r="G38" s="9"/>
      <c r="H38" s="9"/>
      <c r="I38" s="10" t="s">
        <v>2582</v>
      </c>
      <c r="J38" s="9"/>
      <c r="K38" s="9"/>
      <c r="L38" s="9"/>
      <c r="M38" s="167" t="s">
        <v>2590</v>
      </c>
      <c r="N38" s="9"/>
      <c r="O38" s="9"/>
      <c r="P38" s="9"/>
      <c r="Q38" s="9" t="s">
        <v>152</v>
      </c>
      <c r="R38" s="9"/>
      <c r="S38" s="9"/>
      <c r="T38" s="9"/>
      <c r="U38" s="10" t="s">
        <v>1208</v>
      </c>
      <c r="V38" s="9"/>
      <c r="W38" s="9"/>
      <c r="X38" s="9"/>
      <c r="Y38" s="9" t="s">
        <v>1479</v>
      </c>
      <c r="Z38" s="9"/>
      <c r="AA38" s="9"/>
      <c r="AB38" s="9"/>
      <c r="AC38" s="9" t="s">
        <v>2613</v>
      </c>
      <c r="AD38" s="9"/>
      <c r="AE38" s="9"/>
      <c r="AF38" s="9"/>
    </row>
    <row r="39" spans="1:32" ht="15.75">
      <c r="A39" s="9" t="s">
        <v>178</v>
      </c>
      <c r="C39" s="9"/>
      <c r="D39" s="9"/>
      <c r="E39" s="9" t="s">
        <v>1320</v>
      </c>
      <c r="G39" s="9"/>
      <c r="H39" s="9"/>
      <c r="I39" s="9" t="s">
        <v>2568</v>
      </c>
      <c r="J39" s="9"/>
      <c r="K39" s="9"/>
      <c r="L39" s="9"/>
      <c r="M39" s="10" t="s">
        <v>1585</v>
      </c>
      <c r="O39" s="9"/>
      <c r="P39" s="9"/>
      <c r="Q39" s="9" t="s">
        <v>2577</v>
      </c>
      <c r="S39" s="9"/>
      <c r="T39" s="9"/>
      <c r="U39" s="9" t="s">
        <v>2585</v>
      </c>
      <c r="W39" s="9"/>
      <c r="X39" s="9"/>
      <c r="Y39" s="9" t="s">
        <v>1213</v>
      </c>
      <c r="Z39" s="9"/>
      <c r="AA39" s="9"/>
      <c r="AB39" s="9"/>
      <c r="AC39" s="9" t="s">
        <v>1196</v>
      </c>
      <c r="AD39" s="9"/>
      <c r="AE39" s="9"/>
      <c r="AF39" s="9"/>
    </row>
    <row r="40" spans="1:32" ht="15.75">
      <c r="A40" s="9" t="s">
        <v>179</v>
      </c>
      <c r="B40" s="9"/>
      <c r="C40" s="9"/>
      <c r="D40" s="9"/>
      <c r="E40" s="9" t="s">
        <v>1323</v>
      </c>
      <c r="G40" s="9"/>
      <c r="H40" s="9"/>
      <c r="I40" s="9" t="s">
        <v>2605</v>
      </c>
      <c r="J40" s="9"/>
      <c r="K40" s="9"/>
      <c r="L40" s="9"/>
      <c r="M40" s="167" t="s">
        <v>1179</v>
      </c>
      <c r="N40" s="82"/>
      <c r="P40" s="9"/>
      <c r="Q40" s="9" t="s">
        <v>2586</v>
      </c>
      <c r="R40" s="9"/>
      <c r="S40" s="9"/>
      <c r="T40" s="9"/>
      <c r="U40" s="9" t="s">
        <v>1630</v>
      </c>
      <c r="V40" s="9"/>
      <c r="W40" s="9"/>
      <c r="X40" s="9"/>
      <c r="Y40" s="10" t="s">
        <v>2566</v>
      </c>
      <c r="Z40" s="9"/>
      <c r="AA40" s="9"/>
      <c r="AB40" s="9"/>
      <c r="AC40" s="9" t="s">
        <v>1827</v>
      </c>
      <c r="AD40" s="9"/>
      <c r="AE40" s="9"/>
      <c r="AF40" s="9"/>
    </row>
    <row r="41" spans="1:32" ht="15.75">
      <c r="A41" s="9" t="s">
        <v>191</v>
      </c>
      <c r="B41" s="82"/>
      <c r="C41" s="10"/>
      <c r="D41" s="9"/>
      <c r="E41" s="9" t="s">
        <v>1324</v>
      </c>
      <c r="G41" s="9"/>
      <c r="H41" s="9"/>
      <c r="I41" s="9" t="s">
        <v>1625</v>
      </c>
      <c r="J41" s="82"/>
      <c r="L41" s="9"/>
      <c r="M41" s="167" t="s">
        <v>1180</v>
      </c>
      <c r="N41" s="82"/>
      <c r="P41" s="9"/>
      <c r="Q41" s="9" t="s">
        <v>2511</v>
      </c>
      <c r="R41" s="9"/>
      <c r="S41" s="9"/>
      <c r="T41" s="9"/>
      <c r="U41" s="9" t="s">
        <v>2576</v>
      </c>
      <c r="V41" s="9"/>
      <c r="W41" s="82"/>
      <c r="X41" s="9"/>
      <c r="Y41" s="10" t="s">
        <v>2567</v>
      </c>
      <c r="AC41" s="9" t="s">
        <v>1145</v>
      </c>
      <c r="AE41" s="9"/>
      <c r="AF41" s="9"/>
    </row>
    <row r="42" spans="1:32" ht="15.75">
      <c r="A42" s="9" t="s">
        <v>193</v>
      </c>
      <c r="B42" s="82"/>
      <c r="C42" s="10"/>
      <c r="D42" s="9"/>
      <c r="E42" s="9" t="s">
        <v>2219</v>
      </c>
      <c r="F42" s="9"/>
      <c r="G42" s="9"/>
      <c r="H42" s="9"/>
      <c r="I42" s="9" t="s">
        <v>2610</v>
      </c>
      <c r="J42" s="82"/>
      <c r="M42" s="167" t="s">
        <v>1192</v>
      </c>
      <c r="N42" s="82"/>
      <c r="P42" s="9"/>
      <c r="Q42" s="9" t="s">
        <v>1828</v>
      </c>
      <c r="R42" s="9"/>
      <c r="S42" s="9"/>
      <c r="T42" s="9"/>
      <c r="U42" s="9" t="s">
        <v>2501</v>
      </c>
      <c r="V42" s="9"/>
      <c r="W42" s="82"/>
      <c r="X42" s="9"/>
      <c r="Y42" s="10" t="s">
        <v>1820</v>
      </c>
      <c r="Z42" s="9"/>
      <c r="AA42" s="9"/>
      <c r="AB42" s="9"/>
      <c r="AC42" s="9" t="s">
        <v>1161</v>
      </c>
      <c r="AD42" s="9"/>
      <c r="AE42" s="9"/>
      <c r="AF42" s="9"/>
    </row>
    <row r="43" spans="1:32" ht="15.75">
      <c r="A43" s="10" t="s">
        <v>155</v>
      </c>
      <c r="B43" s="82"/>
      <c r="C43" s="9"/>
      <c r="D43" s="10"/>
      <c r="E43" s="9" t="s">
        <v>2220</v>
      </c>
      <c r="F43" s="9"/>
      <c r="G43" s="10"/>
      <c r="H43" s="10"/>
      <c r="I43" s="9" t="s">
        <v>2052</v>
      </c>
      <c r="J43" s="82"/>
      <c r="M43" s="168" t="s">
        <v>2275</v>
      </c>
      <c r="N43" s="9"/>
      <c r="O43" s="10"/>
      <c r="P43" s="10"/>
      <c r="Q43" s="10" t="s">
        <v>1125</v>
      </c>
      <c r="R43" s="9"/>
      <c r="S43" s="10"/>
      <c r="T43" s="10"/>
      <c r="U43" s="10" t="s">
        <v>1637</v>
      </c>
      <c r="V43" s="9"/>
      <c r="W43" s="82"/>
      <c r="X43" s="10"/>
      <c r="Y43" s="9" t="s">
        <v>1834</v>
      </c>
      <c r="Z43" s="9"/>
      <c r="AA43" s="9"/>
      <c r="AB43" s="9"/>
      <c r="AC43" s="10" t="s">
        <v>157</v>
      </c>
      <c r="AD43" s="9"/>
      <c r="AE43" s="9"/>
      <c r="AF43" s="9"/>
    </row>
    <row r="44" spans="1:32" ht="15.75">
      <c r="A44" s="10" t="s">
        <v>1171</v>
      </c>
      <c r="B44" s="9"/>
      <c r="C44" s="10"/>
      <c r="D44" s="10"/>
      <c r="E44" s="9" t="s">
        <v>2221</v>
      </c>
      <c r="F44" s="9"/>
      <c r="G44" s="10"/>
      <c r="H44" s="10"/>
      <c r="I44" s="9" t="s">
        <v>1837</v>
      </c>
      <c r="J44" s="9"/>
      <c r="K44" s="9"/>
      <c r="L44" s="9"/>
      <c r="M44" s="168" t="s">
        <v>2276</v>
      </c>
      <c r="N44" s="9"/>
      <c r="O44" s="10"/>
      <c r="P44" s="10"/>
      <c r="Q44" s="10" t="s">
        <v>1146</v>
      </c>
      <c r="R44" s="9"/>
      <c r="S44" s="10"/>
      <c r="T44" s="10"/>
      <c r="U44" s="10" t="s">
        <v>1201</v>
      </c>
      <c r="V44" s="9"/>
      <c r="W44" s="82"/>
      <c r="X44" s="10"/>
      <c r="Y44" s="9" t="s">
        <v>1126</v>
      </c>
      <c r="Z44" s="82"/>
      <c r="AA44" s="9"/>
      <c r="AB44" s="9"/>
      <c r="AC44" s="10" t="s">
        <v>2011</v>
      </c>
      <c r="AD44" s="9"/>
      <c r="AE44" s="9"/>
      <c r="AF44" s="9"/>
    </row>
    <row r="45" spans="1:32" ht="15.75">
      <c r="A45" s="10" t="s">
        <v>1984</v>
      </c>
      <c r="B45" s="9"/>
      <c r="C45" s="13"/>
      <c r="D45" s="13"/>
      <c r="E45" s="9" t="s">
        <v>2547</v>
      </c>
      <c r="F45" s="9"/>
      <c r="G45" s="13"/>
      <c r="H45" s="13"/>
      <c r="I45" s="9" t="s">
        <v>1113</v>
      </c>
      <c r="J45" s="9"/>
      <c r="K45" s="10"/>
      <c r="L45" s="10"/>
      <c r="M45" s="168" t="s">
        <v>2277</v>
      </c>
      <c r="N45" s="9"/>
      <c r="O45" s="13"/>
      <c r="P45" s="13"/>
      <c r="Q45" s="10" t="s">
        <v>2546</v>
      </c>
      <c r="R45" s="9"/>
      <c r="S45" s="13"/>
      <c r="T45" s="13"/>
      <c r="U45" s="10" t="s">
        <v>1114</v>
      </c>
      <c r="V45" s="9"/>
      <c r="W45" s="82"/>
      <c r="X45" s="13"/>
      <c r="Y45" s="9" t="s">
        <v>162</v>
      </c>
      <c r="Z45" s="9"/>
      <c r="AA45" s="9"/>
      <c r="AB45" s="9"/>
      <c r="AC45" s="10" t="s">
        <v>2012</v>
      </c>
      <c r="AD45" s="9"/>
      <c r="AE45" s="10"/>
      <c r="AF45" s="10"/>
    </row>
    <row r="46" spans="1:32" ht="15.75">
      <c r="A46" s="10" t="s">
        <v>1985</v>
      </c>
      <c r="B46" s="9"/>
      <c r="E46" s="10" t="s">
        <v>2222</v>
      </c>
      <c r="F46" s="9"/>
      <c r="I46" s="9" t="s">
        <v>1144</v>
      </c>
      <c r="J46" s="9"/>
      <c r="K46" s="10"/>
      <c r="L46" s="10"/>
      <c r="M46" s="169" t="s">
        <v>2278</v>
      </c>
      <c r="N46" s="9"/>
      <c r="Q46" s="10" t="s">
        <v>1174</v>
      </c>
      <c r="R46" s="9"/>
      <c r="U46" s="10" t="s">
        <v>1148</v>
      </c>
      <c r="V46" s="9"/>
      <c r="W46" s="82"/>
      <c r="Y46" s="9" t="s">
        <v>200</v>
      </c>
      <c r="AA46" s="9"/>
      <c r="AB46" s="9"/>
      <c r="AC46" s="10" t="s">
        <v>2013</v>
      </c>
      <c r="AD46" s="9"/>
      <c r="AE46" s="10"/>
      <c r="AF46" s="10"/>
    </row>
    <row r="47" spans="1:32" ht="15.75">
      <c r="A47" s="8" t="s">
        <v>1986</v>
      </c>
      <c r="B47" s="9"/>
      <c r="E47" s="10" t="s">
        <v>2223</v>
      </c>
      <c r="F47" s="9"/>
      <c r="I47" s="9" t="s">
        <v>1160</v>
      </c>
      <c r="J47" s="9"/>
      <c r="K47" s="13"/>
      <c r="L47" s="13"/>
      <c r="M47" s="169" t="s">
        <v>2279</v>
      </c>
      <c r="N47" s="9"/>
      <c r="Q47" s="10" t="s">
        <v>1852</v>
      </c>
      <c r="R47" s="9"/>
      <c r="U47" s="8" t="s">
        <v>1164</v>
      </c>
      <c r="V47" s="9"/>
      <c r="Y47" s="9" t="s">
        <v>2550</v>
      </c>
      <c r="AA47" s="10"/>
      <c r="AB47" s="10"/>
      <c r="AC47" s="10" t="s">
        <v>2014</v>
      </c>
      <c r="AD47" s="9"/>
      <c r="AE47" s="13"/>
      <c r="AF47" s="13"/>
    </row>
    <row r="48" spans="1:30" ht="15.75">
      <c r="A48" s="10" t="s">
        <v>1987</v>
      </c>
      <c r="B48" s="9"/>
      <c r="C48" s="10"/>
      <c r="D48" s="10"/>
      <c r="E48" s="10" t="s">
        <v>2224</v>
      </c>
      <c r="F48" s="9"/>
      <c r="G48" s="10"/>
      <c r="H48" s="10"/>
      <c r="I48" s="10" t="s">
        <v>1173</v>
      </c>
      <c r="J48" s="9"/>
      <c r="M48" s="169" t="s">
        <v>2244</v>
      </c>
      <c r="N48" s="9"/>
      <c r="O48" s="10"/>
      <c r="P48" s="10"/>
      <c r="Q48" s="10" t="s">
        <v>1853</v>
      </c>
      <c r="R48" s="9"/>
      <c r="S48" s="10"/>
      <c r="T48" s="10"/>
      <c r="U48" s="10" t="s">
        <v>1175</v>
      </c>
      <c r="V48" s="9"/>
      <c r="W48" s="10"/>
      <c r="X48" s="10"/>
      <c r="Y48" s="9" t="s">
        <v>201</v>
      </c>
      <c r="Z48" s="10"/>
      <c r="AA48" s="10"/>
      <c r="AB48" s="10"/>
      <c r="AC48" s="8" t="s">
        <v>2015</v>
      </c>
      <c r="AD48" s="9"/>
    </row>
    <row r="49" spans="1:30" ht="15.75">
      <c r="A49" s="10" t="s">
        <v>1988</v>
      </c>
      <c r="B49" s="10"/>
      <c r="C49" s="10"/>
      <c r="D49" s="10"/>
      <c r="E49" s="10" t="s">
        <v>2548</v>
      </c>
      <c r="F49" s="10"/>
      <c r="G49" s="10"/>
      <c r="H49" s="10"/>
      <c r="I49" s="10" t="s">
        <v>195</v>
      </c>
      <c r="J49" s="9"/>
      <c r="M49" s="169" t="s">
        <v>2245</v>
      </c>
      <c r="N49" s="10"/>
      <c r="O49" s="10"/>
      <c r="P49" s="10"/>
      <c r="Q49" s="10" t="s">
        <v>1854</v>
      </c>
      <c r="R49" s="10"/>
      <c r="S49" s="10"/>
      <c r="T49" s="10"/>
      <c r="U49" s="10" t="s">
        <v>160</v>
      </c>
      <c r="V49" s="9"/>
      <c r="W49" s="10"/>
      <c r="X49" s="10"/>
      <c r="Y49" s="10" t="s">
        <v>202</v>
      </c>
      <c r="Z49" s="10"/>
      <c r="AA49" s="10"/>
      <c r="AB49" s="10"/>
      <c r="AC49" s="10" t="s">
        <v>2016</v>
      </c>
      <c r="AD49" s="9"/>
    </row>
    <row r="50" spans="1:32" ht="15.75">
      <c r="A50" s="10" t="s">
        <v>1989</v>
      </c>
      <c r="B50" s="10"/>
      <c r="C50" s="10"/>
      <c r="D50" s="10"/>
      <c r="E50" s="10" t="s">
        <v>2285</v>
      </c>
      <c r="F50" s="10"/>
      <c r="G50" s="10"/>
      <c r="H50" s="10"/>
      <c r="I50" s="10" t="s">
        <v>194</v>
      </c>
      <c r="J50" s="9"/>
      <c r="K50" s="10"/>
      <c r="L50" s="10"/>
      <c r="M50" s="169" t="s">
        <v>2246</v>
      </c>
      <c r="N50" s="10"/>
      <c r="O50" s="10"/>
      <c r="P50" s="10"/>
      <c r="Q50" s="10" t="s">
        <v>1855</v>
      </c>
      <c r="R50" s="10"/>
      <c r="S50" s="10"/>
      <c r="T50" s="10"/>
      <c r="U50" s="10" t="s">
        <v>1154</v>
      </c>
      <c r="V50" s="10"/>
      <c r="W50" s="10"/>
      <c r="X50" s="10"/>
      <c r="Y50" s="10" t="s">
        <v>1326</v>
      </c>
      <c r="Z50" s="9"/>
      <c r="AA50" s="10"/>
      <c r="AB50" s="10"/>
      <c r="AC50" s="10" t="s">
        <v>1316</v>
      </c>
      <c r="AD50" s="9"/>
      <c r="AE50" s="10"/>
      <c r="AF50" s="10"/>
    </row>
    <row r="51" spans="1:32" ht="15.75">
      <c r="A51" s="10" t="s">
        <v>1990</v>
      </c>
      <c r="B51" s="10"/>
      <c r="C51" s="10"/>
      <c r="D51" s="10"/>
      <c r="E51" s="10" t="s">
        <v>2282</v>
      </c>
      <c r="F51" s="10"/>
      <c r="G51" s="10"/>
      <c r="H51" s="10"/>
      <c r="I51" s="10" t="s">
        <v>1163</v>
      </c>
      <c r="J51" s="10"/>
      <c r="K51" s="10"/>
      <c r="L51" s="10"/>
      <c r="M51" s="170" t="s">
        <v>2247</v>
      </c>
      <c r="N51" s="10"/>
      <c r="O51" s="10"/>
      <c r="P51" s="10"/>
      <c r="Q51" s="10" t="s">
        <v>1856</v>
      </c>
      <c r="R51" s="10"/>
      <c r="S51" s="10"/>
      <c r="T51" s="10"/>
      <c r="U51" s="10" t="s">
        <v>1991</v>
      </c>
      <c r="V51" s="10"/>
      <c r="W51" s="10"/>
      <c r="X51" s="10"/>
      <c r="Y51" s="10" t="s">
        <v>1327</v>
      </c>
      <c r="Z51" s="9"/>
      <c r="AA51" s="10"/>
      <c r="AB51" s="10"/>
      <c r="AC51" s="10" t="s">
        <v>1317</v>
      </c>
      <c r="AD51" s="10"/>
      <c r="AE51" s="10"/>
      <c r="AF51" s="10"/>
    </row>
    <row r="52" spans="1:32" ht="15.75">
      <c r="A52" s="9" t="s">
        <v>1818</v>
      </c>
      <c r="B52" s="10"/>
      <c r="C52" s="10"/>
      <c r="D52" s="10"/>
      <c r="E52" s="10" t="s">
        <v>2549</v>
      </c>
      <c r="F52" s="10"/>
      <c r="G52" s="10"/>
      <c r="H52" s="10"/>
      <c r="I52" s="10" t="s">
        <v>1111</v>
      </c>
      <c r="J52" s="10"/>
      <c r="K52" s="10"/>
      <c r="L52" s="10"/>
      <c r="M52" s="170" t="s">
        <v>2248</v>
      </c>
      <c r="N52" s="10"/>
      <c r="O52" s="10"/>
      <c r="P52" s="10"/>
      <c r="Q52" s="10" t="s">
        <v>1857</v>
      </c>
      <c r="R52" s="10"/>
      <c r="S52" s="10"/>
      <c r="T52" s="10"/>
      <c r="U52" s="8" t="s">
        <v>1053</v>
      </c>
      <c r="V52" s="9"/>
      <c r="W52" s="10"/>
      <c r="X52" s="10"/>
      <c r="Y52" s="10" t="s">
        <v>1328</v>
      </c>
      <c r="Z52" s="9"/>
      <c r="AA52" s="10"/>
      <c r="AB52" s="10"/>
      <c r="AC52" s="8" t="s">
        <v>2251</v>
      </c>
      <c r="AD52" s="10"/>
      <c r="AE52" s="10"/>
      <c r="AF52" s="10"/>
    </row>
    <row r="53" spans="1:32" ht="15.75">
      <c r="A53" s="8" t="s">
        <v>2243</v>
      </c>
      <c r="B53" s="10"/>
      <c r="C53" s="10"/>
      <c r="D53" s="10"/>
      <c r="E53" s="9" t="s">
        <v>1153</v>
      </c>
      <c r="F53" s="10"/>
      <c r="G53" s="10"/>
      <c r="H53" s="10"/>
      <c r="I53" s="10" t="s">
        <v>175</v>
      </c>
      <c r="J53" s="10"/>
      <c r="K53" s="10"/>
      <c r="L53" s="10"/>
      <c r="M53" s="170" t="s">
        <v>1746</v>
      </c>
      <c r="N53" s="77">
        <v>-2014</v>
      </c>
      <c r="O53" s="84">
        <v>5550000</v>
      </c>
      <c r="P53" s="85" t="s">
        <v>918</v>
      </c>
      <c r="Q53" s="10" t="s">
        <v>1858</v>
      </c>
      <c r="R53" s="10"/>
      <c r="S53" s="10"/>
      <c r="T53" s="10"/>
      <c r="U53" s="10" t="s">
        <v>2062</v>
      </c>
      <c r="V53" s="77">
        <v>-2014</v>
      </c>
      <c r="W53" s="84">
        <v>350000</v>
      </c>
      <c r="X53" s="85" t="s">
        <v>918</v>
      </c>
      <c r="Y53" s="10" t="s">
        <v>2552</v>
      </c>
      <c r="Z53" s="9"/>
      <c r="AA53" s="10"/>
      <c r="AB53" s="10"/>
      <c r="AC53" s="8" t="s">
        <v>2252</v>
      </c>
      <c r="AD53" s="10"/>
      <c r="AE53" s="10"/>
      <c r="AF53" s="10"/>
    </row>
    <row r="54" spans="2:32" ht="15.75">
      <c r="B54" s="10"/>
      <c r="C54" s="10"/>
      <c r="D54" s="10"/>
      <c r="E54" s="10" t="s">
        <v>1583</v>
      </c>
      <c r="F54" s="10"/>
      <c r="G54" s="10"/>
      <c r="H54" s="10"/>
      <c r="I54" s="8" t="s">
        <v>1345</v>
      </c>
      <c r="J54" s="10"/>
      <c r="K54" s="10"/>
      <c r="L54" s="10"/>
      <c r="M54" s="170" t="s">
        <v>907</v>
      </c>
      <c r="N54" s="77">
        <v>-2015</v>
      </c>
      <c r="O54" s="84">
        <v>250000</v>
      </c>
      <c r="P54" s="85" t="s">
        <v>908</v>
      </c>
      <c r="Q54" s="8" t="s">
        <v>2259</v>
      </c>
      <c r="R54" s="10"/>
      <c r="S54" s="10"/>
      <c r="T54" s="10"/>
      <c r="U54" s="8" t="s">
        <v>996</v>
      </c>
      <c r="V54" s="77">
        <v>-2014</v>
      </c>
      <c r="W54" s="84">
        <v>250000</v>
      </c>
      <c r="X54" s="85" t="s">
        <v>989</v>
      </c>
      <c r="Y54" s="10" t="s">
        <v>1329</v>
      </c>
      <c r="Z54" s="9"/>
      <c r="AA54" s="10"/>
      <c r="AB54" s="10"/>
      <c r="AC54" s="8" t="s">
        <v>2253</v>
      </c>
      <c r="AD54" s="10"/>
      <c r="AE54" s="10"/>
      <c r="AF54" s="10"/>
    </row>
    <row r="55" spans="3:32" ht="15.75">
      <c r="C55" s="10"/>
      <c r="D55" s="10"/>
      <c r="E55" s="10" t="s">
        <v>1582</v>
      </c>
      <c r="G55" s="10"/>
      <c r="H55" s="10"/>
      <c r="I55" s="10" t="s">
        <v>1346</v>
      </c>
      <c r="J55" s="10"/>
      <c r="K55" s="10"/>
      <c r="L55" s="10"/>
      <c r="Q55" s="8" t="s">
        <v>1745</v>
      </c>
      <c r="R55" s="77">
        <v>-2014</v>
      </c>
      <c r="S55" s="84">
        <v>1000000</v>
      </c>
      <c r="T55" s="85" t="s">
        <v>918</v>
      </c>
      <c r="W55" s="10"/>
      <c r="X55" s="10"/>
      <c r="Y55" s="8" t="s">
        <v>2551</v>
      </c>
      <c r="Z55" s="9"/>
      <c r="AA55" s="10"/>
      <c r="AB55" s="10"/>
      <c r="AC55" s="8" t="s">
        <v>2254</v>
      </c>
      <c r="AD55" s="10"/>
      <c r="AE55" s="10"/>
      <c r="AF55" s="10"/>
    </row>
    <row r="56" spans="2:32" ht="15.75">
      <c r="B56" s="10"/>
      <c r="C56" s="10"/>
      <c r="D56" s="10"/>
      <c r="E56" s="10" t="s">
        <v>2228</v>
      </c>
      <c r="F56" s="10"/>
      <c r="G56" s="10"/>
      <c r="H56" s="10"/>
      <c r="I56" s="10" t="s">
        <v>1347</v>
      </c>
      <c r="J56" s="10"/>
      <c r="K56" s="10"/>
      <c r="L56" s="10"/>
      <c r="R56" s="10"/>
      <c r="S56" s="10"/>
      <c r="T56" s="10"/>
      <c r="V56" s="10"/>
      <c r="W56" s="10"/>
      <c r="X56" s="10"/>
      <c r="Z56" s="10"/>
      <c r="AA56" s="10"/>
      <c r="AB56" s="10"/>
      <c r="AC56" s="8" t="s">
        <v>2255</v>
      </c>
      <c r="AD56" s="10"/>
      <c r="AE56" s="10"/>
      <c r="AF56" s="10"/>
    </row>
    <row r="57" spans="2:32" ht="15.75">
      <c r="B57" s="10"/>
      <c r="C57" s="10"/>
      <c r="D57" s="10"/>
      <c r="E57" s="8" t="s">
        <v>1578</v>
      </c>
      <c r="F57" s="10"/>
      <c r="G57" s="10"/>
      <c r="H57" s="10"/>
      <c r="I57" s="10" t="s">
        <v>1348</v>
      </c>
      <c r="K57" s="10"/>
      <c r="L57" s="10"/>
      <c r="N57" s="10"/>
      <c r="O57" s="10"/>
      <c r="P57" s="10"/>
      <c r="R57" s="10"/>
      <c r="S57" s="10"/>
      <c r="T57" s="10"/>
      <c r="V57" s="10"/>
      <c r="W57" s="10"/>
      <c r="X57" s="10"/>
      <c r="Z57" s="10"/>
      <c r="AA57" s="10"/>
      <c r="AB57" s="10"/>
      <c r="AC57" s="8" t="s">
        <v>2256</v>
      </c>
      <c r="AE57" s="10"/>
      <c r="AF57" s="10"/>
    </row>
    <row r="58" spans="2:32" ht="15.75">
      <c r="B58" s="10"/>
      <c r="C58" s="10"/>
      <c r="D58" s="10"/>
      <c r="F58" s="10"/>
      <c r="G58" s="10"/>
      <c r="H58" s="10"/>
      <c r="I58" s="10" t="s">
        <v>1349</v>
      </c>
      <c r="J58" s="10"/>
      <c r="K58" s="10"/>
      <c r="L58" s="10"/>
      <c r="N58" s="10"/>
      <c r="O58" s="10"/>
      <c r="P58" s="10"/>
      <c r="R58" s="10"/>
      <c r="S58" s="10"/>
      <c r="T58" s="10"/>
      <c r="V58" s="10"/>
      <c r="W58" s="10"/>
      <c r="X58" s="10"/>
      <c r="Z58" s="10"/>
      <c r="AA58" s="10"/>
      <c r="AB58" s="10"/>
      <c r="AC58" s="8" t="s">
        <v>2257</v>
      </c>
      <c r="AD58" s="10"/>
      <c r="AE58" s="10"/>
      <c r="AF58" s="10"/>
    </row>
    <row r="59" spans="2:32" ht="15.75">
      <c r="B59" s="10"/>
      <c r="C59" s="10"/>
      <c r="D59" s="10"/>
      <c r="F59" s="10"/>
      <c r="G59" s="10"/>
      <c r="H59" s="10"/>
      <c r="J59" s="10"/>
      <c r="K59" s="10"/>
      <c r="L59" s="10"/>
      <c r="R59" s="10"/>
      <c r="S59" s="10"/>
      <c r="T59" s="10"/>
      <c r="V59" s="10"/>
      <c r="W59" s="10"/>
      <c r="X59" s="10"/>
      <c r="Z59" s="10"/>
      <c r="AA59" s="10"/>
      <c r="AB59" s="10"/>
      <c r="AC59" s="137" t="s">
        <v>2260</v>
      </c>
      <c r="AD59" s="10"/>
      <c r="AE59" s="10"/>
      <c r="AF59" s="10"/>
    </row>
    <row r="60" spans="2:32" ht="15.75">
      <c r="B60" s="10"/>
      <c r="C60" s="10"/>
      <c r="D60" s="10"/>
      <c r="F60" s="10"/>
      <c r="G60" s="10"/>
      <c r="H60" s="10"/>
      <c r="J60" s="10"/>
      <c r="K60" s="10"/>
      <c r="L60" s="10"/>
      <c r="R60" s="10"/>
      <c r="S60" s="10"/>
      <c r="T60" s="10"/>
      <c r="V60" s="10"/>
      <c r="W60" s="10"/>
      <c r="X60" s="10"/>
      <c r="Z60" s="10"/>
      <c r="AC60" s="10" t="s">
        <v>2286</v>
      </c>
      <c r="AD60" s="10"/>
      <c r="AE60" s="10"/>
      <c r="AF60" s="10"/>
    </row>
    <row r="61" spans="2:32" ht="15.75">
      <c r="B61" s="10"/>
      <c r="G61" s="10"/>
      <c r="J61" s="10"/>
      <c r="K61" s="10"/>
      <c r="L61" s="10"/>
      <c r="R61" s="10"/>
      <c r="U61" s="10"/>
      <c r="V61" s="132"/>
      <c r="W61" s="35"/>
      <c r="Z61" s="10"/>
      <c r="AD61" s="10"/>
      <c r="AE61" s="10"/>
      <c r="AF61" s="10"/>
    </row>
    <row r="62" spans="3:32" ht="15.75">
      <c r="C62" s="10"/>
      <c r="D62" s="10"/>
      <c r="G62" s="10"/>
      <c r="I62" s="10"/>
      <c r="J62" s="10"/>
      <c r="K62" s="10"/>
      <c r="L62" s="10"/>
      <c r="O62" s="10"/>
      <c r="P62" s="10"/>
      <c r="S62" s="10"/>
      <c r="T62" s="10"/>
      <c r="AA62" s="10"/>
      <c r="AB62" s="10"/>
      <c r="AD62" s="10"/>
      <c r="AE62" s="10"/>
      <c r="AF62" s="10"/>
    </row>
    <row r="63" spans="7:32" ht="15.75">
      <c r="G63" s="10"/>
      <c r="Y63" s="10"/>
      <c r="Z63" s="10"/>
      <c r="AC63" s="10"/>
      <c r="AD63" s="10"/>
      <c r="AE63" s="10"/>
      <c r="AF63" s="10"/>
    </row>
    <row r="64" spans="7:32" ht="15.75">
      <c r="G64" s="10"/>
      <c r="Y64" s="10"/>
      <c r="Z64" s="10"/>
      <c r="AC64" s="10"/>
      <c r="AD64" s="10"/>
      <c r="AE64" s="10"/>
      <c r="AF64" s="10"/>
    </row>
    <row r="65" ht="15.75">
      <c r="G65" s="10"/>
    </row>
    <row r="66" ht="15.75">
      <c r="G66" s="10"/>
    </row>
    <row r="67" spans="17:20" ht="15.75">
      <c r="Q67" s="10"/>
      <c r="R67" s="10"/>
      <c r="S67" s="10"/>
      <c r="T67" s="10"/>
    </row>
    <row r="68" spans="1:32" ht="15.75">
      <c r="A68" s="11">
        <f>COUNTA(A37:A67)</f>
        <v>17</v>
      </c>
      <c r="B68" s="11"/>
      <c r="C68" s="114">
        <f>SUM(C37:C67)</f>
        <v>0</v>
      </c>
      <c r="D68" s="11"/>
      <c r="E68" s="11">
        <f>COUNTA(E37:E67)</f>
        <v>21</v>
      </c>
      <c r="F68" s="11"/>
      <c r="G68" s="114">
        <f>SUM(G37:G67)</f>
        <v>0</v>
      </c>
      <c r="H68" s="11"/>
      <c r="I68" s="11">
        <f>COUNTA(I37:I67)</f>
        <v>22</v>
      </c>
      <c r="J68" s="11"/>
      <c r="K68" s="114">
        <f>SUM(K37:K67)</f>
        <v>0</v>
      </c>
      <c r="L68" s="11"/>
      <c r="M68" s="11">
        <f>COUNTA(M37:M67)</f>
        <v>18</v>
      </c>
      <c r="N68" s="11"/>
      <c r="O68" s="114">
        <f>SUM(O37:O67)</f>
        <v>5800000</v>
      </c>
      <c r="P68" s="11"/>
      <c r="Q68" s="11">
        <f>COUNTA(Q37:Q67)</f>
        <v>19</v>
      </c>
      <c r="R68" s="11"/>
      <c r="S68" s="114">
        <f>SUM(S37:S67)</f>
        <v>1000000</v>
      </c>
      <c r="T68" s="11"/>
      <c r="U68" s="11">
        <f>COUNTA(U37:U67)</f>
        <v>18</v>
      </c>
      <c r="V68" s="11"/>
      <c r="W68" s="114">
        <f>SUM(W37:W67)</f>
        <v>600000</v>
      </c>
      <c r="X68" s="11"/>
      <c r="Y68" s="11">
        <f>COUNTA(Y37:Y67)</f>
        <v>19</v>
      </c>
      <c r="Z68" s="11"/>
      <c r="AA68" s="114">
        <f>SUM(AA37:AA67)</f>
        <v>0</v>
      </c>
      <c r="AB68" s="11"/>
      <c r="AC68" s="11">
        <f>COUNTA(AC37:AC67)</f>
        <v>24</v>
      </c>
      <c r="AD68" s="11"/>
      <c r="AE68" s="114">
        <f>SUM(AE37:AE67)</f>
        <v>0</v>
      </c>
      <c r="AF68" s="11"/>
    </row>
    <row r="69" ht="15.75">
      <c r="AQ69" s="10"/>
    </row>
    <row r="70" ht="15.75">
      <c r="AQ70" s="10"/>
    </row>
    <row r="71" spans="5:43" ht="15.75">
      <c r="E71" s="131"/>
      <c r="F71" s="131"/>
      <c r="G71" s="131"/>
      <c r="H71" s="131"/>
      <c r="I71" s="131"/>
      <c r="J71" s="131"/>
      <c r="K71" s="131"/>
      <c r="L71" s="131"/>
      <c r="M71" s="131"/>
      <c r="N71" s="131"/>
      <c r="O71" s="131"/>
      <c r="P71" s="131"/>
      <c r="Q71" s="131"/>
      <c r="R71" s="131"/>
      <c r="S71" s="131"/>
      <c r="T71" s="131"/>
      <c r="U71" s="131"/>
      <c r="V71" s="131"/>
      <c r="W71" s="131"/>
      <c r="X71" s="131"/>
      <c r="AQ71" s="10"/>
    </row>
    <row r="75" spans="22:25" ht="15.75">
      <c r="V75" s="77"/>
      <c r="W75" s="83"/>
      <c r="X75" s="84"/>
      <c r="Y75" s="85"/>
    </row>
    <row r="139" spans="5:24" ht="15.75">
      <c r="E139" s="10"/>
      <c r="F139" s="10"/>
      <c r="G139" s="10"/>
      <c r="H139" s="10"/>
      <c r="I139" s="10"/>
      <c r="J139" s="10"/>
      <c r="K139" s="10"/>
      <c r="L139" s="10"/>
      <c r="M139" s="10"/>
      <c r="N139" s="10"/>
      <c r="O139" s="10"/>
      <c r="P139" s="10"/>
      <c r="Q139" s="10"/>
      <c r="R139" s="10"/>
      <c r="S139" s="10"/>
      <c r="T139" s="10"/>
      <c r="U139" s="10"/>
      <c r="V139" s="10"/>
      <c r="W139" s="10"/>
      <c r="X139" s="10"/>
    </row>
    <row r="140" spans="5:24" ht="15.75">
      <c r="E140" s="10"/>
      <c r="F140" s="10"/>
      <c r="G140" s="10"/>
      <c r="H140" s="10"/>
      <c r="I140" s="10"/>
      <c r="J140" s="10"/>
      <c r="K140" s="10"/>
      <c r="L140" s="10"/>
      <c r="M140" s="10"/>
      <c r="N140" s="10"/>
      <c r="O140" s="10"/>
      <c r="P140" s="10"/>
      <c r="Q140" s="10"/>
      <c r="R140" s="10"/>
      <c r="S140" s="10"/>
      <c r="T140" s="10"/>
      <c r="U140" s="10"/>
      <c r="V140" s="10"/>
      <c r="W140" s="10"/>
      <c r="X140" s="10"/>
    </row>
    <row r="141" spans="5:24" ht="15.75">
      <c r="E141" s="10"/>
      <c r="F141" s="10"/>
      <c r="G141" s="10"/>
      <c r="H141" s="10"/>
      <c r="I141" s="10"/>
      <c r="J141" s="10"/>
      <c r="K141" s="10"/>
      <c r="L141" s="10"/>
      <c r="M141" s="10"/>
      <c r="N141" s="10"/>
      <c r="O141" s="10"/>
      <c r="P141" s="10"/>
      <c r="Q141" s="10"/>
      <c r="R141" s="10"/>
      <c r="S141" s="10"/>
      <c r="T141" s="10"/>
      <c r="U141" s="10"/>
      <c r="V141" s="10"/>
      <c r="W141" s="10"/>
      <c r="X141" s="10"/>
    </row>
    <row r="142" spans="5:24" ht="15.75">
      <c r="E142" s="10"/>
      <c r="F142" s="10"/>
      <c r="G142" s="10"/>
      <c r="H142" s="10"/>
      <c r="I142" s="10"/>
      <c r="J142" s="10"/>
      <c r="K142" s="10"/>
      <c r="L142" s="10"/>
      <c r="M142" s="10"/>
      <c r="N142" s="10"/>
      <c r="O142" s="10"/>
      <c r="P142" s="10"/>
      <c r="Q142" s="10"/>
      <c r="R142" s="10"/>
      <c r="S142" s="10"/>
      <c r="T142" s="10"/>
      <c r="U142" s="10"/>
      <c r="V142" s="10"/>
      <c r="W142" s="10"/>
      <c r="X142" s="1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130"/>
  <sheetViews>
    <sheetView zoomScale="75" zoomScaleNormal="75" zoomScalePageLayoutView="0" workbookViewId="0" topLeftCell="A86">
      <selection activeCell="D127" sqref="D127"/>
    </sheetView>
  </sheetViews>
  <sheetFormatPr defaultColWidth="16.57421875" defaultRowHeight="12.75"/>
  <cols>
    <col min="1" max="16384" width="16.57421875" style="32" customWidth="1"/>
  </cols>
  <sheetData>
    <row r="1" ht="16.5">
      <c r="A1" s="31" t="s">
        <v>2435</v>
      </c>
    </row>
    <row r="2" spans="1:2" ht="15.75">
      <c r="A2" s="33">
        <v>39803</v>
      </c>
      <c r="B2" s="34" t="s">
        <v>2436</v>
      </c>
    </row>
    <row r="3" spans="1:2" ht="15.75">
      <c r="A3" s="33">
        <v>39811</v>
      </c>
      <c r="B3" s="34" t="s">
        <v>2437</v>
      </c>
    </row>
    <row r="4" spans="1:2" ht="15.75">
      <c r="A4" s="33">
        <v>39814</v>
      </c>
      <c r="B4" s="34" t="s">
        <v>2438</v>
      </c>
    </row>
    <row r="5" spans="1:2" ht="15.75">
      <c r="A5" s="33">
        <v>39819</v>
      </c>
      <c r="B5" s="34" t="s">
        <v>2439</v>
      </c>
    </row>
    <row r="6" spans="1:2" ht="15.75">
      <c r="A6" s="33">
        <v>39834</v>
      </c>
      <c r="B6" s="34" t="s">
        <v>2440</v>
      </c>
    </row>
    <row r="7" spans="1:2" ht="15.75">
      <c r="A7" s="33">
        <v>39834</v>
      </c>
      <c r="B7" s="34" t="s">
        <v>2441</v>
      </c>
    </row>
    <row r="8" spans="1:2" ht="15.75">
      <c r="A8" s="33">
        <v>39838</v>
      </c>
      <c r="B8" s="34" t="s">
        <v>2442</v>
      </c>
    </row>
    <row r="9" spans="1:2" ht="15.75">
      <c r="A9" s="33">
        <v>39838</v>
      </c>
      <c r="B9" s="34" t="s">
        <v>1587</v>
      </c>
    </row>
    <row r="10" spans="1:2" ht="15.75">
      <c r="A10" s="33">
        <v>39839</v>
      </c>
      <c r="B10" s="34" t="s">
        <v>1588</v>
      </c>
    </row>
    <row r="11" spans="1:2" ht="15.75">
      <c r="A11" s="33">
        <v>39839</v>
      </c>
      <c r="B11" s="34" t="s">
        <v>1594</v>
      </c>
    </row>
    <row r="12" spans="1:2" ht="15.75">
      <c r="A12" s="33">
        <v>39849</v>
      </c>
      <c r="B12" s="34" t="s">
        <v>1595</v>
      </c>
    </row>
    <row r="13" spans="1:2" ht="15.75">
      <c r="A13" s="33">
        <v>39853</v>
      </c>
      <c r="B13" s="34" t="s">
        <v>66</v>
      </c>
    </row>
    <row r="14" spans="1:2" ht="15.75">
      <c r="A14" s="33">
        <v>39858</v>
      </c>
      <c r="B14" s="34" t="s">
        <v>67</v>
      </c>
    </row>
    <row r="15" spans="1:2" ht="15.75">
      <c r="A15" s="33">
        <v>39863</v>
      </c>
      <c r="B15" s="34" t="s">
        <v>68</v>
      </c>
    </row>
    <row r="16" spans="1:2" ht="15.75">
      <c r="A16" s="33">
        <v>39863</v>
      </c>
      <c r="B16" s="34" t="s">
        <v>69</v>
      </c>
    </row>
    <row r="17" spans="1:2" ht="15.75">
      <c r="A17" s="33">
        <v>39873</v>
      </c>
      <c r="B17" s="34" t="s">
        <v>70</v>
      </c>
    </row>
    <row r="18" spans="1:2" ht="15.75">
      <c r="A18" s="33">
        <v>39877</v>
      </c>
      <c r="B18" s="34" t="s">
        <v>71</v>
      </c>
    </row>
    <row r="19" spans="1:2" ht="15.75">
      <c r="A19" s="33">
        <v>39877</v>
      </c>
      <c r="B19" s="34" t="s">
        <v>1550</v>
      </c>
    </row>
    <row r="20" spans="1:2" ht="15.75">
      <c r="A20" s="33">
        <v>39882</v>
      </c>
      <c r="B20" s="34" t="s">
        <v>1551</v>
      </c>
    </row>
    <row r="21" spans="1:2" ht="15.75">
      <c r="A21" s="33">
        <v>39955</v>
      </c>
      <c r="B21" s="34" t="s">
        <v>1552</v>
      </c>
    </row>
    <row r="22" spans="1:2" ht="15.75">
      <c r="A22" s="33">
        <v>39981</v>
      </c>
      <c r="B22" s="34" t="s">
        <v>1553</v>
      </c>
    </row>
    <row r="23" spans="1:2" ht="15.75">
      <c r="A23" s="33">
        <v>40001</v>
      </c>
      <c r="B23" s="34" t="s">
        <v>1554</v>
      </c>
    </row>
    <row r="24" spans="1:2" ht="15.75">
      <c r="A24" s="33">
        <v>40003</v>
      </c>
      <c r="B24" s="34" t="s">
        <v>1555</v>
      </c>
    </row>
    <row r="25" spans="1:2" ht="15.75">
      <c r="A25" s="33">
        <v>40009</v>
      </c>
      <c r="B25" s="34" t="s">
        <v>1556</v>
      </c>
    </row>
    <row r="26" spans="1:2" ht="15.75">
      <c r="A26" s="33">
        <v>40003</v>
      </c>
      <c r="B26" s="34" t="s">
        <v>1557</v>
      </c>
    </row>
    <row r="27" spans="1:2" ht="15.75">
      <c r="A27" s="33">
        <v>40023</v>
      </c>
      <c r="B27" s="34" t="s">
        <v>1558</v>
      </c>
    </row>
    <row r="28" spans="1:2" ht="15.75">
      <c r="A28" s="33">
        <v>40028</v>
      </c>
      <c r="B28" s="34" t="s">
        <v>26</v>
      </c>
    </row>
    <row r="29" spans="1:2" ht="15.75">
      <c r="A29" s="33">
        <v>40056</v>
      </c>
      <c r="B29" s="34" t="s">
        <v>27</v>
      </c>
    </row>
    <row r="30" spans="1:2" ht="15.75">
      <c r="A30" s="33">
        <v>40056</v>
      </c>
      <c r="B30" s="34" t="s">
        <v>28</v>
      </c>
    </row>
    <row r="31" ht="15.75">
      <c r="B31" s="34"/>
    </row>
    <row r="32" spans="1:2" ht="16.5">
      <c r="A32" s="31" t="s">
        <v>29</v>
      </c>
      <c r="B32" s="34"/>
    </row>
    <row r="33" spans="1:2" ht="15.75">
      <c r="A33" s="33">
        <v>40187</v>
      </c>
      <c r="B33" s="34" t="s">
        <v>30</v>
      </c>
    </row>
    <row r="34" spans="1:2" ht="15.75">
      <c r="A34" s="33">
        <v>40190</v>
      </c>
      <c r="B34" s="34" t="s">
        <v>31</v>
      </c>
    </row>
    <row r="35" spans="1:2" ht="15.75">
      <c r="A35" s="33">
        <v>40203</v>
      </c>
      <c r="B35" s="34" t="s">
        <v>32</v>
      </c>
    </row>
    <row r="36" spans="1:2" ht="15.75">
      <c r="A36" s="33">
        <v>40214</v>
      </c>
      <c r="B36" s="34" t="s">
        <v>949</v>
      </c>
    </row>
    <row r="37" spans="1:2" ht="15.75">
      <c r="A37" s="33">
        <v>40214</v>
      </c>
      <c r="B37" s="34" t="s">
        <v>950</v>
      </c>
    </row>
    <row r="38" spans="1:2" ht="15.75">
      <c r="A38" s="33">
        <v>40217</v>
      </c>
      <c r="B38" s="34" t="s">
        <v>965</v>
      </c>
    </row>
    <row r="39" spans="1:2" ht="15.75">
      <c r="A39" s="33">
        <v>40224</v>
      </c>
      <c r="B39" s="34" t="s">
        <v>1869</v>
      </c>
    </row>
    <row r="40" spans="1:2" ht="15.75">
      <c r="A40" s="33">
        <v>40225</v>
      </c>
      <c r="B40" s="34" t="s">
        <v>1870</v>
      </c>
    </row>
    <row r="41" spans="1:2" ht="15.75">
      <c r="A41" s="33">
        <v>40225</v>
      </c>
      <c r="B41" s="34" t="s">
        <v>1871</v>
      </c>
    </row>
    <row r="42" spans="1:2" ht="15.75">
      <c r="A42" s="33">
        <v>40236</v>
      </c>
      <c r="B42" s="34" t="s">
        <v>1936</v>
      </c>
    </row>
    <row r="43" spans="1:2" ht="15.75">
      <c r="A43" s="33">
        <v>40240</v>
      </c>
      <c r="B43" s="34" t="s">
        <v>1953</v>
      </c>
    </row>
    <row r="44" spans="1:2" ht="15.75">
      <c r="A44" s="33">
        <v>40242</v>
      </c>
      <c r="B44" s="34" t="s">
        <v>1955</v>
      </c>
    </row>
    <row r="45" spans="1:2" ht="15.75">
      <c r="A45" s="33">
        <v>40244</v>
      </c>
      <c r="B45" s="34" t="s">
        <v>1957</v>
      </c>
    </row>
    <row r="46" spans="1:2" ht="15.75">
      <c r="A46" s="33">
        <v>40245</v>
      </c>
      <c r="B46" s="34" t="s">
        <v>1291</v>
      </c>
    </row>
    <row r="47" spans="1:2" ht="15.75">
      <c r="A47" s="33">
        <v>40252</v>
      </c>
      <c r="B47" s="34" t="s">
        <v>533</v>
      </c>
    </row>
    <row r="48" spans="1:2" ht="15.75">
      <c r="A48" s="33">
        <v>40263</v>
      </c>
      <c r="B48" s="34" t="s">
        <v>539</v>
      </c>
    </row>
    <row r="49" spans="1:2" ht="15.75">
      <c r="A49" s="33">
        <v>40265</v>
      </c>
      <c r="B49" s="34" t="s">
        <v>540</v>
      </c>
    </row>
    <row r="50" spans="1:2" ht="15.75">
      <c r="A50" s="33">
        <v>40269</v>
      </c>
      <c r="B50" s="34" t="s">
        <v>1231</v>
      </c>
    </row>
    <row r="51" spans="1:2" ht="15.75">
      <c r="A51" s="33">
        <v>40274</v>
      </c>
      <c r="B51" s="34" t="s">
        <v>1232</v>
      </c>
    </row>
    <row r="52" spans="1:2" ht="15.75">
      <c r="A52" s="33">
        <v>40290</v>
      </c>
      <c r="B52" s="34" t="s">
        <v>1238</v>
      </c>
    </row>
    <row r="53" spans="1:2" ht="15.75">
      <c r="A53" s="33">
        <v>40372</v>
      </c>
      <c r="B53" s="34" t="s">
        <v>2389</v>
      </c>
    </row>
    <row r="55" ht="16.5">
      <c r="A55" s="31" t="s">
        <v>2051</v>
      </c>
    </row>
    <row r="56" spans="1:2" ht="15.75">
      <c r="A56" s="33">
        <v>40520</v>
      </c>
      <c r="B56" s="32" t="s">
        <v>905</v>
      </c>
    </row>
    <row r="57" spans="1:2" ht="15.75">
      <c r="A57" s="33">
        <v>40525</v>
      </c>
      <c r="B57" s="32" t="s">
        <v>982</v>
      </c>
    </row>
    <row r="58" spans="1:2" ht="15.75">
      <c r="A58" s="33">
        <v>40543</v>
      </c>
      <c r="B58" s="32" t="s">
        <v>1039</v>
      </c>
    </row>
    <row r="59" spans="1:2" ht="15.75">
      <c r="A59" s="33">
        <v>40548</v>
      </c>
      <c r="B59" s="32" t="s">
        <v>1038</v>
      </c>
    </row>
    <row r="60" spans="1:2" ht="15.75">
      <c r="A60" s="33">
        <v>40554</v>
      </c>
      <c r="B60" s="32" t="s">
        <v>1042</v>
      </c>
    </row>
    <row r="61" spans="1:2" ht="15.75">
      <c r="A61" s="33">
        <v>40555</v>
      </c>
      <c r="B61" s="32" t="s">
        <v>1043</v>
      </c>
    </row>
    <row r="62" spans="1:2" ht="15.75">
      <c r="A62" s="33">
        <v>40561</v>
      </c>
      <c r="B62" s="32" t="s">
        <v>315</v>
      </c>
    </row>
    <row r="63" spans="1:2" ht="15.75">
      <c r="A63" s="33">
        <v>40564</v>
      </c>
      <c r="B63" s="32" t="s">
        <v>2034</v>
      </c>
    </row>
    <row r="64" spans="1:2" ht="15.75">
      <c r="A64" s="33">
        <v>40564</v>
      </c>
      <c r="B64" s="32" t="s">
        <v>2035</v>
      </c>
    </row>
    <row r="65" spans="1:2" ht="15.75">
      <c r="A65" s="33">
        <v>40564</v>
      </c>
      <c r="B65" s="32" t="s">
        <v>2047</v>
      </c>
    </row>
    <row r="66" spans="1:2" ht="15.75">
      <c r="A66" s="33">
        <v>40565</v>
      </c>
      <c r="B66" s="32" t="s">
        <v>1951</v>
      </c>
    </row>
    <row r="67" spans="1:6" ht="15.75">
      <c r="A67" s="33">
        <v>40565</v>
      </c>
      <c r="B67" s="32" t="s">
        <v>1952</v>
      </c>
      <c r="F67"/>
    </row>
    <row r="68" spans="1:6" ht="15.75">
      <c r="A68" s="33">
        <v>40567</v>
      </c>
      <c r="B68" s="32" t="s">
        <v>1559</v>
      </c>
      <c r="F68" s="78"/>
    </row>
    <row r="69" spans="1:2" ht="15.75">
      <c r="A69" s="33">
        <v>40567</v>
      </c>
      <c r="B69" s="32" t="s">
        <v>1560</v>
      </c>
    </row>
    <row r="70" spans="1:2" ht="15.75">
      <c r="A70" s="33">
        <v>40568</v>
      </c>
      <c r="B70" s="32" t="s">
        <v>0</v>
      </c>
    </row>
    <row r="71" spans="1:3" ht="15.75">
      <c r="A71" s="33">
        <v>40569</v>
      </c>
      <c r="B71" s="32" t="s">
        <v>6</v>
      </c>
      <c r="C71" s="81"/>
    </row>
    <row r="72" spans="1:2" ht="15.75">
      <c r="A72" s="33">
        <v>40570</v>
      </c>
      <c r="B72" s="32" t="s">
        <v>16</v>
      </c>
    </row>
    <row r="73" spans="1:2" ht="15.75">
      <c r="A73" s="33">
        <v>40575</v>
      </c>
      <c r="B73" s="32" t="s">
        <v>1484</v>
      </c>
    </row>
    <row r="74" spans="1:2" ht="15.75">
      <c r="A74" s="33">
        <v>40576</v>
      </c>
      <c r="B74" s="32" t="s">
        <v>1495</v>
      </c>
    </row>
    <row r="75" spans="1:2" ht="15.75">
      <c r="A75" s="33">
        <v>40586</v>
      </c>
      <c r="B75" s="32" t="s">
        <v>560</v>
      </c>
    </row>
    <row r="76" spans="1:2" ht="15.75">
      <c r="A76" s="33">
        <v>40592</v>
      </c>
      <c r="B76" s="32" t="s">
        <v>322</v>
      </c>
    </row>
    <row r="77" spans="1:4" ht="15.75">
      <c r="A77" s="33">
        <v>40593</v>
      </c>
      <c r="B77" s="32" t="s">
        <v>1882</v>
      </c>
      <c r="D77" s="87"/>
    </row>
    <row r="78" spans="2:9" ht="15.75">
      <c r="B78" s="91"/>
      <c r="D78" s="87"/>
      <c r="F78" s="87"/>
      <c r="I78" s="86"/>
    </row>
    <row r="79" spans="4:9" ht="15.75">
      <c r="D79" s="87"/>
      <c r="F79"/>
      <c r="I79"/>
    </row>
    <row r="80" spans="4:9" ht="15.75">
      <c r="D80" s="87"/>
      <c r="F80" s="87"/>
      <c r="I80" s="86"/>
    </row>
    <row r="81" spans="1:2" ht="15.75">
      <c r="A81" s="33">
        <v>40561</v>
      </c>
      <c r="B81" s="32" t="s">
        <v>315</v>
      </c>
    </row>
    <row r="82" spans="1:2" ht="15.75">
      <c r="A82" s="33">
        <v>40564</v>
      </c>
      <c r="B82" s="32" t="s">
        <v>2047</v>
      </c>
    </row>
    <row r="83" spans="1:2" ht="15.75">
      <c r="A83" s="33">
        <v>40565</v>
      </c>
      <c r="B83" s="32" t="s">
        <v>1951</v>
      </c>
    </row>
    <row r="84" spans="1:2" ht="15.75">
      <c r="A84" s="33">
        <v>40567</v>
      </c>
      <c r="B84" s="32" t="s">
        <v>1560</v>
      </c>
    </row>
    <row r="85" spans="1:2" ht="15.75">
      <c r="A85" s="33">
        <v>40586</v>
      </c>
      <c r="B85" s="32" t="s">
        <v>560</v>
      </c>
    </row>
    <row r="86" spans="1:2" ht="15.75">
      <c r="A86" s="33">
        <v>40592</v>
      </c>
      <c r="B86" s="32" t="s">
        <v>322</v>
      </c>
    </row>
    <row r="87" spans="1:2" ht="15.75">
      <c r="A87" s="33">
        <v>40593</v>
      </c>
      <c r="B87" s="32" t="s">
        <v>1882</v>
      </c>
    </row>
    <row r="88" spans="1:2" ht="15.75">
      <c r="A88" s="33">
        <v>40735</v>
      </c>
      <c r="B88" s="32" t="s">
        <v>883</v>
      </c>
    </row>
    <row r="89" spans="1:2" ht="15.75">
      <c r="A89" s="33">
        <v>40737</v>
      </c>
      <c r="B89" s="32" t="s">
        <v>980</v>
      </c>
    </row>
    <row r="90" spans="1:2" ht="15.75">
      <c r="A90" s="33">
        <v>40762</v>
      </c>
      <c r="B90" s="32" t="s">
        <v>1108</v>
      </c>
    </row>
    <row r="91" spans="1:2" ht="15.75">
      <c r="A91" s="33">
        <v>40764</v>
      </c>
      <c r="B91" s="32" t="s">
        <v>234</v>
      </c>
    </row>
    <row r="92" spans="1:2" ht="15.75">
      <c r="A92" s="33">
        <v>40779</v>
      </c>
      <c r="B92" s="32" t="s">
        <v>233</v>
      </c>
    </row>
    <row r="93" spans="1:2" ht="15.75">
      <c r="A93" s="33">
        <v>40914</v>
      </c>
      <c r="B93" s="32" t="s">
        <v>910</v>
      </c>
    </row>
    <row r="94" spans="1:2" ht="15.75">
      <c r="A94" s="33">
        <v>40920</v>
      </c>
      <c r="B94" s="32" t="s">
        <v>911</v>
      </c>
    </row>
    <row r="95" spans="1:2" ht="15.75">
      <c r="A95" s="33">
        <v>40924</v>
      </c>
      <c r="B95" s="32" t="s">
        <v>912</v>
      </c>
    </row>
    <row r="96" spans="1:3" ht="15.75">
      <c r="A96" s="33">
        <v>40927</v>
      </c>
      <c r="B96" s="32" t="s">
        <v>2032</v>
      </c>
      <c r="C96" s="33"/>
    </row>
    <row r="97" spans="1:3" ht="15.75">
      <c r="A97" s="33">
        <v>40927</v>
      </c>
      <c r="B97" s="32" t="s">
        <v>637</v>
      </c>
      <c r="C97" s="33"/>
    </row>
    <row r="98" spans="1:3" ht="15.75">
      <c r="A98" s="33">
        <v>40931</v>
      </c>
      <c r="B98" s="32" t="s">
        <v>884</v>
      </c>
      <c r="C98" s="33"/>
    </row>
    <row r="99" spans="1:3" ht="15.75">
      <c r="A99" s="33">
        <v>40937</v>
      </c>
      <c r="B99" s="32" t="s">
        <v>885</v>
      </c>
      <c r="C99" s="33"/>
    </row>
    <row r="100" spans="1:3" ht="15.75">
      <c r="A100" s="33">
        <v>40937</v>
      </c>
      <c r="B100" s="32" t="s">
        <v>886</v>
      </c>
      <c r="C100" s="33"/>
    </row>
    <row r="101" spans="1:3" ht="15.75">
      <c r="A101" s="33">
        <v>40938</v>
      </c>
      <c r="B101" s="32" t="s">
        <v>137</v>
      </c>
      <c r="C101" s="33"/>
    </row>
    <row r="102" spans="1:3" ht="15.75">
      <c r="A102" s="33">
        <v>40943</v>
      </c>
      <c r="B102" s="32" t="s">
        <v>2072</v>
      </c>
      <c r="C102" s="33"/>
    </row>
    <row r="103" spans="1:3" ht="15.75">
      <c r="A103" s="33">
        <v>40949</v>
      </c>
      <c r="B103" s="32" t="s">
        <v>2073</v>
      </c>
      <c r="C103" s="33"/>
    </row>
    <row r="104" spans="1:3" ht="15.75">
      <c r="A104" s="33">
        <v>40961</v>
      </c>
      <c r="B104" s="32" t="s">
        <v>909</v>
      </c>
      <c r="C104" s="33"/>
    </row>
    <row r="105" spans="1:3" ht="15.75">
      <c r="A105" s="33">
        <v>40967</v>
      </c>
      <c r="B105" s="32" t="s">
        <v>2417</v>
      </c>
      <c r="C105" s="33"/>
    </row>
    <row r="106" spans="1:3" ht="15.75">
      <c r="A106" s="33">
        <v>40974</v>
      </c>
      <c r="B106" s="32" t="s">
        <v>1589</v>
      </c>
      <c r="C106" s="33"/>
    </row>
    <row r="107" spans="1:2" ht="15.75">
      <c r="A107" s="33">
        <v>41106</v>
      </c>
      <c r="B107" s="32" t="s">
        <v>2265</v>
      </c>
    </row>
    <row r="108" spans="1:2" ht="15.75">
      <c r="A108" s="33">
        <v>41150</v>
      </c>
      <c r="B108" s="32" t="s">
        <v>1575</v>
      </c>
    </row>
    <row r="109" ht="15.75">
      <c r="A109" s="33"/>
    </row>
    <row r="110" ht="15.75">
      <c r="A110" s="33"/>
    </row>
    <row r="112" spans="1:2" ht="15.75">
      <c r="A112" s="33">
        <v>41232</v>
      </c>
      <c r="B112" s="32" t="s">
        <v>2593</v>
      </c>
    </row>
    <row r="113" spans="1:2" ht="15.75">
      <c r="A113" s="33">
        <v>41238</v>
      </c>
      <c r="B113" s="32" t="s">
        <v>1506</v>
      </c>
    </row>
    <row r="114" spans="1:2" ht="15.75">
      <c r="A114" s="33">
        <v>41249</v>
      </c>
      <c r="B114" s="32" t="s">
        <v>1505</v>
      </c>
    </row>
    <row r="115" spans="1:2" ht="15.75">
      <c r="A115" s="33">
        <v>41252</v>
      </c>
      <c r="B115" s="32" t="s">
        <v>1504</v>
      </c>
    </row>
    <row r="116" spans="1:3" ht="15.75">
      <c r="A116" s="33">
        <v>41257</v>
      </c>
      <c r="B116" s="32" t="s">
        <v>2443</v>
      </c>
      <c r="C116" s="33"/>
    </row>
    <row r="117" spans="1:3" ht="15.75">
      <c r="A117" s="33">
        <v>41288</v>
      </c>
      <c r="B117" s="32" t="s">
        <v>1058</v>
      </c>
      <c r="C117" s="33"/>
    </row>
    <row r="118" spans="1:2" ht="15.75">
      <c r="A118" s="33">
        <v>41288</v>
      </c>
      <c r="B118" s="32" t="s">
        <v>1059</v>
      </c>
    </row>
    <row r="119" spans="1:2" ht="15.75">
      <c r="A119" s="33">
        <v>41297</v>
      </c>
      <c r="B119" s="32" t="s">
        <v>2670</v>
      </c>
    </row>
    <row r="120" spans="1:2" ht="15.75">
      <c r="A120" s="33">
        <v>41298</v>
      </c>
      <c r="B120" s="32" t="s">
        <v>2672</v>
      </c>
    </row>
    <row r="121" spans="1:2" ht="15.75">
      <c r="A121" s="33">
        <v>41316</v>
      </c>
      <c r="B121" s="32" t="s">
        <v>504</v>
      </c>
    </row>
    <row r="122" spans="1:7" ht="15.75">
      <c r="A122" s="33">
        <v>41318</v>
      </c>
      <c r="B122" s="32" t="s">
        <v>503</v>
      </c>
      <c r="G122" s="82"/>
    </row>
    <row r="123" spans="1:7" ht="15.75">
      <c r="A123" s="33">
        <v>41321</v>
      </c>
      <c r="B123" s="32" t="s">
        <v>1958</v>
      </c>
      <c r="G123"/>
    </row>
    <row r="124" spans="1:7" ht="15.75">
      <c r="A124" s="33">
        <v>41337</v>
      </c>
      <c r="B124" s="32" t="s">
        <v>2726</v>
      </c>
      <c r="G124" s="82"/>
    </row>
    <row r="125" ht="15.75">
      <c r="G125" s="82"/>
    </row>
    <row r="126" ht="15.75">
      <c r="G126"/>
    </row>
    <row r="127" ht="15.75">
      <c r="G127" s="82"/>
    </row>
    <row r="128" ht="15.75">
      <c r="G128" s="82"/>
    </row>
    <row r="129" ht="15.75">
      <c r="G129" s="82"/>
    </row>
    <row r="130" ht="15.75">
      <c r="G130"/>
    </row>
  </sheetData>
  <sheetProtection/>
  <printOptions/>
  <pageMargins left="0.2" right="0.2" top="1" bottom="1" header="0.5" footer="0.5"/>
  <pageSetup fitToHeight="1" fitToWidth="1" horizontalDpi="600" verticalDpi="600" orientation="landscape" scale="31" r:id="rId1"/>
</worksheet>
</file>

<file path=xl/worksheets/sheet9.xml><?xml version="1.0" encoding="utf-8"?>
<worksheet xmlns="http://schemas.openxmlformats.org/spreadsheetml/2006/main" xmlns:r="http://schemas.openxmlformats.org/officeDocument/2006/relationships">
  <dimension ref="A1:U24"/>
  <sheetViews>
    <sheetView zoomScalePageLayoutView="0" workbookViewId="0" topLeftCell="A1">
      <selection activeCell="L37" sqref="L37"/>
    </sheetView>
  </sheetViews>
  <sheetFormatPr defaultColWidth="9.140625" defaultRowHeight="12.75"/>
  <cols>
    <col min="1" max="1" width="17.8515625" style="37" customWidth="1"/>
    <col min="2" max="2" width="12.8515625" style="37" customWidth="1"/>
    <col min="3" max="16384" width="9.140625" style="37" customWidth="1"/>
  </cols>
  <sheetData>
    <row r="1" ht="21">
      <c r="A1" s="36" t="s">
        <v>1292</v>
      </c>
    </row>
    <row r="3" spans="2:3" ht="15.75">
      <c r="B3" s="47"/>
      <c r="C3" s="37" t="s">
        <v>1229</v>
      </c>
    </row>
    <row r="5" spans="1:21" ht="15.75">
      <c r="A5" s="38" t="s">
        <v>1294</v>
      </c>
      <c r="B5" s="33"/>
      <c r="C5" s="32"/>
      <c r="D5" s="51"/>
      <c r="E5" s="51"/>
      <c r="F5" s="51"/>
      <c r="G5" s="51"/>
      <c r="H5" s="51"/>
      <c r="I5" s="51"/>
      <c r="J5" s="51"/>
      <c r="K5" s="51"/>
      <c r="L5" s="51"/>
      <c r="M5" s="51"/>
      <c r="N5" s="51"/>
      <c r="O5" s="51"/>
      <c r="P5" s="51"/>
      <c r="Q5" s="51"/>
      <c r="R5" s="51"/>
      <c r="S5" s="51"/>
      <c r="T5" s="51"/>
      <c r="U5" s="51"/>
    </row>
    <row r="6" spans="1:12" ht="15.75">
      <c r="A6" s="48"/>
      <c r="B6" s="33"/>
      <c r="C6" s="32"/>
      <c r="D6" s="51"/>
      <c r="E6" s="51"/>
      <c r="F6" s="51"/>
      <c r="G6" s="51"/>
      <c r="H6" s="51"/>
      <c r="I6" s="51"/>
      <c r="J6" s="51"/>
      <c r="K6" s="51"/>
      <c r="L6" s="51"/>
    </row>
    <row r="7" spans="1:3" ht="15.75">
      <c r="A7" s="39"/>
      <c r="B7" s="33"/>
      <c r="C7" s="32"/>
    </row>
    <row r="8" spans="1:3" ht="15.75">
      <c r="A8" s="38" t="s">
        <v>1295</v>
      </c>
      <c r="B8" s="33"/>
      <c r="C8" s="32"/>
    </row>
    <row r="9" spans="2:3" ht="15.75">
      <c r="B9" s="33"/>
      <c r="C9" s="32"/>
    </row>
    <row r="10" spans="2:3" ht="15.75">
      <c r="B10" s="33"/>
      <c r="C10" s="32"/>
    </row>
    <row r="11" spans="2:4" ht="15.75">
      <c r="B11" s="33"/>
      <c r="C11" s="32"/>
      <c r="D11" s="33"/>
    </row>
    <row r="12" spans="1:12" ht="15.75">
      <c r="A12" s="48"/>
      <c r="B12" s="33"/>
      <c r="C12" s="32"/>
      <c r="D12" s="33"/>
      <c r="E12" s="51"/>
      <c r="F12" s="51"/>
      <c r="G12" s="51"/>
      <c r="H12" s="51"/>
      <c r="I12" s="51"/>
      <c r="J12" s="51"/>
      <c r="K12" s="51"/>
      <c r="L12" s="51"/>
    </row>
    <row r="13" spans="1:15" ht="15.75">
      <c r="A13" s="39"/>
      <c r="B13" s="33"/>
      <c r="C13" s="32"/>
      <c r="D13" s="33"/>
      <c r="O13" s="40"/>
    </row>
    <row r="14" spans="2:15" ht="15.75">
      <c r="B14" s="33"/>
      <c r="C14" s="32"/>
      <c r="D14" s="33"/>
      <c r="O14" s="40"/>
    </row>
    <row r="15" spans="2:15" ht="15.75">
      <c r="B15" s="33"/>
      <c r="C15" s="32"/>
      <c r="D15" s="33"/>
      <c r="O15" s="40"/>
    </row>
    <row r="16" spans="2:15" ht="15.75">
      <c r="B16" s="33"/>
      <c r="C16" s="32"/>
      <c r="O16" s="40"/>
    </row>
    <row r="17" spans="1:15" ht="15.75">
      <c r="A17" s="38" t="s">
        <v>1296</v>
      </c>
      <c r="B17" s="33"/>
      <c r="C17" s="32"/>
      <c r="O17" s="40"/>
    </row>
    <row r="18" spans="1:12" ht="15.75">
      <c r="A18" s="48"/>
      <c r="B18" s="33"/>
      <c r="C18" s="32"/>
      <c r="D18" s="51"/>
      <c r="E18" s="51"/>
      <c r="F18" s="51"/>
      <c r="G18" s="51"/>
      <c r="H18" s="51"/>
      <c r="I18" s="51"/>
      <c r="J18" s="51"/>
      <c r="K18" s="51"/>
      <c r="L18" s="51"/>
    </row>
    <row r="19" spans="1:12" ht="15.75">
      <c r="A19" s="48"/>
      <c r="B19" s="49"/>
      <c r="C19" s="50"/>
      <c r="D19" s="51"/>
      <c r="E19" s="51"/>
      <c r="F19" s="51"/>
      <c r="G19" s="51"/>
      <c r="H19" s="51"/>
      <c r="I19" s="51"/>
      <c r="J19" s="51"/>
      <c r="K19" s="51"/>
      <c r="L19" s="51"/>
    </row>
    <row r="20" spans="1:12" ht="15.75">
      <c r="A20" s="48"/>
      <c r="B20" s="49"/>
      <c r="C20" s="50"/>
      <c r="D20" s="51"/>
      <c r="E20" s="51"/>
      <c r="F20" s="51"/>
      <c r="G20" s="51"/>
      <c r="H20" s="51"/>
      <c r="I20" s="51"/>
      <c r="J20" s="51"/>
      <c r="K20" s="51"/>
      <c r="L20" s="51"/>
    </row>
    <row r="21" spans="1:12" ht="15.75">
      <c r="A21" s="48"/>
      <c r="B21" s="49"/>
      <c r="C21" s="51"/>
      <c r="D21" s="51"/>
      <c r="E21" s="51"/>
      <c r="F21" s="51"/>
      <c r="G21" s="51"/>
      <c r="H21" s="51"/>
      <c r="I21" s="51"/>
      <c r="J21" s="51"/>
      <c r="K21" s="51"/>
      <c r="L21" s="51"/>
    </row>
    <row r="23" ht="15.75">
      <c r="A23" s="38" t="s">
        <v>1297</v>
      </c>
    </row>
    <row r="24" ht="15.75">
      <c r="A24" s="37" t="s">
        <v>1293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dbrooke</dc:creator>
  <cp:keywords/>
  <dc:description/>
  <cp:lastModifiedBy>dbrooke</cp:lastModifiedBy>
  <cp:lastPrinted>2013-02-25T18:55:01Z</cp:lastPrinted>
  <dcterms:created xsi:type="dcterms:W3CDTF">2009-07-09T17:18:30Z</dcterms:created>
  <dcterms:modified xsi:type="dcterms:W3CDTF">2013-03-06T18:51:11Z</dcterms:modified>
  <cp:category/>
  <cp:version/>
  <cp:contentType/>
  <cp:contentStatus/>
</cp:coreProperties>
</file>